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W:\Projects\Duwamish AOC4\Deliver\Phase II QAPP addendum\Attachment C - Recovery Categories\"/>
    </mc:Choice>
  </mc:AlternateContent>
  <xr:revisionPtr revIDLastSave="0" documentId="8_{0F32AFB9-B4C0-495A-8E09-8B7AB48A03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1 Sum" sheetId="12" r:id="rId1"/>
    <sheet name="T2 Areas" sheetId="13" r:id="rId2"/>
    <sheet name="T3 PCBs" sheetId="1" r:id="rId3"/>
    <sheet name="T4 As" sheetId="2" r:id="rId4"/>
    <sheet name="T5 cPAH" sheetId="4" r:id="rId5"/>
    <sheet name="T6 BEHP" sheetId="3" r:id="rId6"/>
    <sheet name="All_Data" sheetId="9" r:id="rId7"/>
    <sheet name="Notes" sheetId="6" r:id="rId8"/>
    <sheet name="DF TEQ" sheetId="11" r:id="rId9"/>
  </sheets>
  <externalReferences>
    <externalReference r:id="rId10"/>
  </externalReferences>
  <definedNames>
    <definedName name="_xlnm._FilterDatabase" localSheetId="6" hidden="1">All_Data!$B$2:$AK$172</definedName>
    <definedName name="_xlnm._FilterDatabase" localSheetId="2" hidden="1">'T3 PCBs'!$B$3:$X$53</definedName>
    <definedName name="_xlnm._FilterDatabase" localSheetId="3" hidden="1">'T4 As'!$B$3:$V$47</definedName>
    <definedName name="_xlnm._FilterDatabase" localSheetId="4" hidden="1">'T5 cPAH'!$B$3:$T$41</definedName>
    <definedName name="_xlnm._FilterDatabase" localSheetId="5" hidden="1">'T6 BEHP'!$B$3:$X$41</definedName>
    <definedName name="_xlnm.Print_Area" localSheetId="1">'T2 Areas'!$A$1:$K$37</definedName>
    <definedName name="_xlnm.Print_Titles" localSheetId="2">'T3 PCBs'!$A:$B,'T3 PCBs'!$2:$3</definedName>
    <definedName name="_xlnm.Print_Titles" localSheetId="3">'T4 As'!$A:$B,'T4 As'!$2:$3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" i="3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" i="4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" i="2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4" i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" i="3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" i="4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" i="2"/>
  <c r="A5" i="2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4" i="1"/>
  <c r="A5" i="1"/>
  <c r="A6" i="1"/>
  <c r="A7" i="1"/>
  <c r="A8" i="1"/>
  <c r="A9" i="1"/>
  <c r="Q5" i="11" l="1"/>
  <c r="Q4" i="11"/>
  <c r="Q3" i="11"/>
  <c r="AJ172" i="9"/>
  <c r="AI172" i="9"/>
  <c r="A172" i="9"/>
  <c r="AJ171" i="9"/>
  <c r="AI171" i="9"/>
  <c r="A171" i="9"/>
  <c r="AJ170" i="9"/>
  <c r="AI170" i="9"/>
  <c r="A170" i="9"/>
  <c r="AJ169" i="9"/>
  <c r="AI169" i="9"/>
  <c r="A169" i="9"/>
  <c r="AJ168" i="9"/>
  <c r="AI168" i="9"/>
  <c r="A168" i="9"/>
  <c r="AJ167" i="9"/>
  <c r="AI167" i="9"/>
  <c r="A167" i="9"/>
  <c r="AJ166" i="9"/>
  <c r="AI166" i="9"/>
  <c r="A166" i="9"/>
  <c r="AJ165" i="9"/>
  <c r="AI165" i="9"/>
  <c r="A165" i="9"/>
  <c r="AJ164" i="9"/>
  <c r="AI164" i="9"/>
  <c r="A164" i="9"/>
  <c r="AJ163" i="9"/>
  <c r="AI163" i="9"/>
  <c r="A163" i="9"/>
  <c r="AJ162" i="9"/>
  <c r="AI162" i="9"/>
  <c r="A162" i="9"/>
  <c r="AJ161" i="9"/>
  <c r="AI161" i="9"/>
  <c r="A161" i="9"/>
  <c r="AJ160" i="9"/>
  <c r="AI160" i="9"/>
  <c r="A160" i="9"/>
  <c r="AJ159" i="9"/>
  <c r="AI159" i="9"/>
  <c r="A159" i="9"/>
  <c r="AJ158" i="9"/>
  <c r="AI158" i="9"/>
  <c r="A158" i="9"/>
  <c r="AJ157" i="9"/>
  <c r="AI157" i="9"/>
  <c r="A157" i="9"/>
  <c r="AJ156" i="9"/>
  <c r="AI156" i="9"/>
  <c r="A156" i="9"/>
  <c r="AJ155" i="9"/>
  <c r="AI155" i="9"/>
  <c r="A155" i="9"/>
  <c r="AJ154" i="9"/>
  <c r="AI154" i="9"/>
  <c r="A154" i="9"/>
  <c r="AJ153" i="9"/>
  <c r="AI153" i="9"/>
  <c r="A153" i="9"/>
  <c r="AJ152" i="9"/>
  <c r="AI152" i="9"/>
  <c r="A152" i="9"/>
  <c r="AJ151" i="9"/>
  <c r="AI151" i="9"/>
  <c r="A151" i="9"/>
  <c r="AJ150" i="9"/>
  <c r="AI150" i="9"/>
  <c r="A150" i="9"/>
  <c r="AJ149" i="9"/>
  <c r="AI149" i="9"/>
  <c r="A149" i="9"/>
  <c r="AJ148" i="9"/>
  <c r="AI148" i="9"/>
  <c r="A148" i="9"/>
  <c r="AJ147" i="9"/>
  <c r="AI147" i="9"/>
  <c r="A147" i="9"/>
  <c r="AJ146" i="9"/>
  <c r="AI146" i="9"/>
  <c r="A146" i="9"/>
  <c r="AJ145" i="9"/>
  <c r="AI145" i="9"/>
  <c r="A145" i="9"/>
  <c r="AJ144" i="9"/>
  <c r="AI144" i="9"/>
  <c r="A144" i="9"/>
  <c r="AJ143" i="9"/>
  <c r="AI143" i="9"/>
  <c r="A143" i="9"/>
  <c r="AJ142" i="9"/>
  <c r="AI142" i="9"/>
  <c r="A142" i="9"/>
  <c r="AJ141" i="9"/>
  <c r="AI141" i="9"/>
  <c r="A141" i="9"/>
  <c r="AJ140" i="9"/>
  <c r="AI140" i="9"/>
  <c r="A140" i="9"/>
  <c r="AJ139" i="9"/>
  <c r="AI139" i="9"/>
  <c r="A139" i="9"/>
  <c r="AJ138" i="9"/>
  <c r="AI138" i="9"/>
  <c r="A138" i="9"/>
  <c r="AJ137" i="9"/>
  <c r="AI137" i="9"/>
  <c r="A137" i="9"/>
  <c r="AJ136" i="9"/>
  <c r="AI136" i="9"/>
  <c r="A136" i="9"/>
  <c r="AJ135" i="9"/>
  <c r="AI135" i="9"/>
  <c r="A135" i="9"/>
  <c r="AJ134" i="9"/>
  <c r="AI134" i="9"/>
  <c r="A134" i="9"/>
  <c r="AJ133" i="9"/>
  <c r="AI133" i="9"/>
  <c r="A133" i="9"/>
  <c r="AJ132" i="9"/>
  <c r="AI132" i="9"/>
  <c r="A132" i="9"/>
  <c r="AJ131" i="9"/>
  <c r="AI131" i="9"/>
  <c r="A131" i="9"/>
  <c r="AJ130" i="9"/>
  <c r="AI130" i="9"/>
  <c r="A130" i="9"/>
  <c r="AJ129" i="9"/>
  <c r="AI129" i="9"/>
  <c r="A129" i="9"/>
  <c r="AJ128" i="9"/>
  <c r="AI128" i="9"/>
  <c r="A128" i="9"/>
  <c r="AJ127" i="9"/>
  <c r="AI127" i="9"/>
  <c r="A127" i="9"/>
  <c r="AJ126" i="9"/>
  <c r="AI126" i="9"/>
  <c r="A126" i="9"/>
  <c r="AJ125" i="9"/>
  <c r="AI125" i="9"/>
  <c r="A125" i="9"/>
  <c r="AJ124" i="9"/>
  <c r="AI124" i="9"/>
  <c r="A124" i="9"/>
  <c r="AJ123" i="9"/>
  <c r="AI123" i="9"/>
  <c r="A123" i="9"/>
  <c r="AJ122" i="9"/>
  <c r="AI122" i="9"/>
  <c r="A122" i="9"/>
  <c r="AJ121" i="9"/>
  <c r="AI121" i="9"/>
  <c r="A121" i="9"/>
  <c r="AJ120" i="9"/>
  <c r="AI120" i="9"/>
  <c r="A120" i="9"/>
  <c r="AJ119" i="9"/>
  <c r="AI119" i="9"/>
  <c r="A119" i="9"/>
  <c r="AJ118" i="9"/>
  <c r="AI118" i="9"/>
  <c r="A118" i="9"/>
  <c r="AJ117" i="9"/>
  <c r="AI117" i="9"/>
  <c r="A117" i="9"/>
  <c r="AJ116" i="9"/>
  <c r="AI116" i="9"/>
  <c r="A116" i="9"/>
  <c r="AJ115" i="9"/>
  <c r="AI115" i="9"/>
  <c r="A115" i="9"/>
  <c r="AJ114" i="9"/>
  <c r="AI114" i="9"/>
  <c r="A114" i="9"/>
  <c r="AJ113" i="9"/>
  <c r="AI113" i="9"/>
  <c r="A113" i="9"/>
  <c r="AJ112" i="9"/>
  <c r="AI112" i="9"/>
  <c r="A112" i="9"/>
  <c r="AJ111" i="9"/>
  <c r="AI111" i="9"/>
  <c r="A111" i="9"/>
  <c r="AJ110" i="9"/>
  <c r="AI110" i="9"/>
  <c r="A110" i="9"/>
  <c r="AJ109" i="9"/>
  <c r="AI109" i="9"/>
  <c r="A109" i="9"/>
  <c r="AJ108" i="9"/>
  <c r="AI108" i="9"/>
  <c r="A108" i="9"/>
  <c r="AJ107" i="9"/>
  <c r="AI107" i="9"/>
  <c r="A107" i="9"/>
  <c r="AJ106" i="9"/>
  <c r="AI106" i="9"/>
  <c r="A106" i="9"/>
  <c r="AJ105" i="9"/>
  <c r="AI105" i="9"/>
  <c r="A105" i="9"/>
  <c r="AJ104" i="9"/>
  <c r="AI104" i="9"/>
  <c r="A104" i="9"/>
  <c r="AJ103" i="9"/>
  <c r="AI103" i="9"/>
  <c r="A103" i="9"/>
  <c r="AJ102" i="9"/>
  <c r="AI102" i="9"/>
  <c r="A102" i="9"/>
  <c r="AJ101" i="9"/>
  <c r="AI101" i="9"/>
  <c r="A101" i="9"/>
  <c r="AJ100" i="9"/>
  <c r="AI100" i="9"/>
  <c r="A100" i="9"/>
  <c r="AJ99" i="9"/>
  <c r="AI99" i="9"/>
  <c r="A99" i="9"/>
  <c r="AJ98" i="9"/>
  <c r="AI98" i="9"/>
  <c r="A98" i="9"/>
  <c r="AJ97" i="9"/>
  <c r="AI97" i="9"/>
  <c r="A97" i="9"/>
  <c r="AJ96" i="9"/>
  <c r="AI96" i="9"/>
  <c r="A96" i="9"/>
  <c r="AJ95" i="9"/>
  <c r="AI95" i="9"/>
  <c r="A95" i="9"/>
  <c r="AJ94" i="9"/>
  <c r="AI94" i="9"/>
  <c r="A94" i="9"/>
  <c r="AJ93" i="9"/>
  <c r="AI93" i="9"/>
  <c r="A93" i="9"/>
  <c r="AJ92" i="9"/>
  <c r="AI92" i="9"/>
  <c r="A92" i="9"/>
  <c r="AJ91" i="9"/>
  <c r="AI91" i="9"/>
  <c r="A91" i="9"/>
  <c r="AJ90" i="9"/>
  <c r="AI90" i="9"/>
  <c r="A90" i="9"/>
  <c r="AJ89" i="9"/>
  <c r="AI89" i="9"/>
  <c r="A89" i="9"/>
  <c r="AJ88" i="9"/>
  <c r="AI88" i="9"/>
  <c r="A88" i="9"/>
  <c r="AJ87" i="9"/>
  <c r="AI87" i="9"/>
  <c r="A87" i="9"/>
  <c r="AJ86" i="9"/>
  <c r="AI86" i="9"/>
  <c r="A86" i="9"/>
  <c r="AJ85" i="9"/>
  <c r="AI85" i="9"/>
  <c r="A85" i="9"/>
  <c r="AJ84" i="9"/>
  <c r="AI84" i="9"/>
  <c r="A84" i="9"/>
  <c r="AJ83" i="9"/>
  <c r="AI83" i="9"/>
  <c r="A83" i="9"/>
  <c r="AJ82" i="9"/>
  <c r="AI82" i="9"/>
  <c r="A82" i="9"/>
  <c r="AJ81" i="9"/>
  <c r="AI81" i="9"/>
  <c r="A81" i="9"/>
  <c r="AJ80" i="9"/>
  <c r="AI80" i="9"/>
  <c r="A80" i="9"/>
  <c r="AJ79" i="9"/>
  <c r="AI79" i="9"/>
  <c r="A79" i="9"/>
  <c r="AJ78" i="9"/>
  <c r="AI78" i="9"/>
  <c r="A78" i="9"/>
  <c r="AJ77" i="9"/>
  <c r="AI77" i="9"/>
  <c r="A77" i="9"/>
  <c r="AJ76" i="9"/>
  <c r="AI76" i="9"/>
  <c r="A76" i="9"/>
  <c r="AJ75" i="9"/>
  <c r="AI75" i="9"/>
  <c r="A75" i="9"/>
  <c r="AJ74" i="9"/>
  <c r="AI74" i="9"/>
  <c r="A74" i="9"/>
  <c r="AJ73" i="9"/>
  <c r="AI73" i="9"/>
  <c r="A73" i="9"/>
  <c r="AJ72" i="9"/>
  <c r="AI72" i="9"/>
  <c r="A72" i="9"/>
  <c r="AJ71" i="9"/>
  <c r="AI71" i="9"/>
  <c r="A71" i="9"/>
  <c r="AJ70" i="9"/>
  <c r="AI70" i="9"/>
  <c r="A70" i="9"/>
  <c r="AJ69" i="9"/>
  <c r="AI69" i="9"/>
  <c r="A69" i="9"/>
  <c r="AJ68" i="9"/>
  <c r="AI68" i="9"/>
  <c r="A68" i="9"/>
  <c r="AJ67" i="9"/>
  <c r="AI67" i="9"/>
  <c r="A67" i="9"/>
  <c r="AJ66" i="9"/>
  <c r="AI66" i="9"/>
  <c r="A66" i="9"/>
  <c r="AJ65" i="9"/>
  <c r="AI65" i="9"/>
  <c r="A65" i="9"/>
  <c r="AJ64" i="9"/>
  <c r="AI64" i="9"/>
  <c r="A64" i="9"/>
  <c r="AJ63" i="9"/>
  <c r="AI63" i="9"/>
  <c r="A63" i="9"/>
  <c r="AJ62" i="9"/>
  <c r="AI62" i="9"/>
  <c r="A62" i="9"/>
  <c r="AJ61" i="9"/>
  <c r="AI61" i="9"/>
  <c r="A61" i="9"/>
  <c r="AJ60" i="9"/>
  <c r="AI60" i="9"/>
  <c r="A60" i="9"/>
  <c r="AJ59" i="9"/>
  <c r="AI59" i="9"/>
  <c r="A59" i="9"/>
  <c r="AJ58" i="9"/>
  <c r="AI58" i="9"/>
  <c r="A58" i="9"/>
  <c r="AJ57" i="9"/>
  <c r="AI57" i="9"/>
  <c r="A57" i="9"/>
  <c r="AJ56" i="9"/>
  <c r="AI56" i="9"/>
  <c r="A56" i="9"/>
  <c r="AJ55" i="9"/>
  <c r="AI55" i="9"/>
  <c r="A55" i="9"/>
  <c r="AJ54" i="9"/>
  <c r="AI54" i="9"/>
  <c r="A54" i="9"/>
  <c r="AJ53" i="9"/>
  <c r="AI53" i="9"/>
  <c r="A53" i="9"/>
  <c r="AJ52" i="9"/>
  <c r="AI52" i="9"/>
  <c r="A52" i="9"/>
  <c r="AJ51" i="9"/>
  <c r="AI51" i="9"/>
  <c r="A51" i="9"/>
  <c r="AJ50" i="9"/>
  <c r="AI50" i="9"/>
  <c r="A50" i="9"/>
  <c r="AJ49" i="9"/>
  <c r="AI49" i="9"/>
  <c r="A49" i="9"/>
  <c r="AJ48" i="9"/>
  <c r="AI48" i="9"/>
  <c r="A48" i="9"/>
  <c r="AJ47" i="9"/>
  <c r="AI47" i="9"/>
  <c r="A47" i="9"/>
  <c r="AJ46" i="9"/>
  <c r="AI46" i="9"/>
  <c r="A46" i="9"/>
  <c r="AJ45" i="9"/>
  <c r="AI45" i="9"/>
  <c r="A45" i="9"/>
  <c r="AJ44" i="9"/>
  <c r="AI44" i="9"/>
  <c r="A44" i="9"/>
  <c r="AJ43" i="9"/>
  <c r="AI43" i="9"/>
  <c r="A43" i="9"/>
  <c r="AJ42" i="9"/>
  <c r="AI42" i="9"/>
  <c r="A42" i="9"/>
  <c r="AJ41" i="9"/>
  <c r="AI41" i="9"/>
  <c r="A41" i="9"/>
  <c r="AJ40" i="9"/>
  <c r="AI40" i="9"/>
  <c r="A40" i="9"/>
  <c r="AJ39" i="9"/>
  <c r="AI39" i="9"/>
  <c r="A39" i="9"/>
  <c r="AJ38" i="9"/>
  <c r="AI38" i="9"/>
  <c r="A38" i="9"/>
  <c r="AJ37" i="9"/>
  <c r="AI37" i="9"/>
  <c r="A37" i="9"/>
  <c r="AJ36" i="9"/>
  <c r="AI36" i="9"/>
  <c r="A36" i="9"/>
  <c r="AJ35" i="9"/>
  <c r="AI35" i="9"/>
  <c r="A35" i="9"/>
  <c r="AJ34" i="9"/>
  <c r="AI34" i="9"/>
  <c r="A34" i="9"/>
  <c r="AJ33" i="9"/>
  <c r="AI33" i="9"/>
  <c r="A33" i="9"/>
  <c r="AJ32" i="9"/>
  <c r="AI32" i="9"/>
  <c r="A32" i="9"/>
  <c r="AJ31" i="9"/>
  <c r="AI31" i="9"/>
  <c r="A31" i="9"/>
  <c r="AJ30" i="9"/>
  <c r="AI30" i="9"/>
  <c r="A30" i="9"/>
  <c r="AJ29" i="9"/>
  <c r="AI29" i="9"/>
  <c r="A29" i="9"/>
  <c r="AJ28" i="9"/>
  <c r="AI28" i="9"/>
  <c r="A28" i="9"/>
  <c r="AJ27" i="9"/>
  <c r="AI27" i="9"/>
  <c r="A27" i="9"/>
  <c r="AJ26" i="9"/>
  <c r="AI26" i="9"/>
  <c r="A26" i="9"/>
  <c r="AJ25" i="9"/>
  <c r="AI25" i="9"/>
  <c r="A25" i="9"/>
  <c r="AJ24" i="9"/>
  <c r="AI24" i="9"/>
  <c r="A24" i="9"/>
  <c r="AJ23" i="9"/>
  <c r="AI23" i="9"/>
  <c r="A23" i="9"/>
  <c r="AJ22" i="9"/>
  <c r="AI22" i="9"/>
  <c r="A22" i="9"/>
  <c r="AJ21" i="9"/>
  <c r="AI21" i="9"/>
  <c r="A21" i="9"/>
  <c r="AJ20" i="9"/>
  <c r="AI20" i="9"/>
  <c r="A20" i="9"/>
  <c r="AJ19" i="9"/>
  <c r="AI19" i="9"/>
  <c r="A19" i="9"/>
  <c r="AJ18" i="9"/>
  <c r="AI18" i="9"/>
  <c r="A18" i="9"/>
  <c r="AJ17" i="9"/>
  <c r="AI17" i="9"/>
  <c r="A17" i="9"/>
  <c r="AJ16" i="9"/>
  <c r="AI16" i="9"/>
  <c r="A16" i="9"/>
  <c r="AJ15" i="9"/>
  <c r="AI15" i="9"/>
  <c r="A15" i="9"/>
  <c r="AJ14" i="9"/>
  <c r="AI14" i="9"/>
  <c r="A14" i="9"/>
  <c r="AJ13" i="9"/>
  <c r="AI13" i="9"/>
  <c r="A13" i="9"/>
  <c r="AJ12" i="9"/>
  <c r="AI12" i="9"/>
  <c r="A12" i="9"/>
  <c r="AJ11" i="9"/>
  <c r="AI11" i="9"/>
  <c r="A11" i="9"/>
  <c r="AJ10" i="9"/>
  <c r="AI10" i="9"/>
  <c r="A10" i="9"/>
  <c r="AJ9" i="9"/>
  <c r="AI9" i="9"/>
  <c r="A9" i="9"/>
  <c r="AJ8" i="9"/>
  <c r="AI8" i="9"/>
  <c r="A8" i="9"/>
  <c r="AJ7" i="9"/>
  <c r="AI7" i="9"/>
  <c r="A7" i="9"/>
  <c r="AJ6" i="9"/>
  <c r="AI6" i="9"/>
  <c r="A6" i="9"/>
  <c r="AJ5" i="9"/>
  <c r="AI5" i="9"/>
  <c r="A5" i="9"/>
  <c r="AJ4" i="9"/>
  <c r="AI4" i="9"/>
  <c r="A4" i="9"/>
  <c r="AJ3" i="9"/>
  <c r="AI3" i="9"/>
  <c r="A3" i="9"/>
</calcChain>
</file>

<file path=xl/sharedStrings.xml><?xml version="1.0" encoding="utf-8"?>
<sst xmlns="http://schemas.openxmlformats.org/spreadsheetml/2006/main" count="7557" uniqueCount="428">
  <si>
    <t>River_Mile</t>
  </si>
  <si>
    <t>Task</t>
  </si>
  <si>
    <t>Location_Name</t>
  </si>
  <si>
    <t>Location_Code</t>
  </si>
  <si>
    <t>Sample_Name</t>
  </si>
  <si>
    <t>Sample_Date</t>
  </si>
  <si>
    <t>Chemical</t>
  </si>
  <si>
    <t>Value</t>
  </si>
  <si>
    <t>Qualifier</t>
  </si>
  <si>
    <t>Unit</t>
  </si>
  <si>
    <t>Detected</t>
  </si>
  <si>
    <t>Exceeds_SCO2015</t>
  </si>
  <si>
    <t>Exceeds_CSL2015</t>
  </si>
  <si>
    <t>3.0</t>
  </si>
  <si>
    <t>BP2 Perimeter Mon Event 7</t>
  </si>
  <si>
    <t>SD-PER205</t>
  </si>
  <si>
    <t>SD-PER205_E7</t>
  </si>
  <si>
    <t>SD-PER205-0315</t>
  </si>
  <si>
    <t>Total PCB Aroclors</t>
  </si>
  <si>
    <t/>
  </si>
  <si>
    <t>ug/kg</t>
  </si>
  <si>
    <t>Yes</t>
  </si>
  <si>
    <t>No</t>
  </si>
  <si>
    <t>LDWAOC4 PDI Phase1 Sed</t>
  </si>
  <si>
    <t>LDW20-SS102</t>
  </si>
  <si>
    <t>J</t>
  </si>
  <si>
    <t>3.1</t>
  </si>
  <si>
    <t>464</t>
  </si>
  <si>
    <t>LDW-SSB7a</t>
  </si>
  <si>
    <t>12917</t>
  </si>
  <si>
    <t>LDW-SSB7a-010</t>
  </si>
  <si>
    <t>30136</t>
  </si>
  <si>
    <t>LDW20-SS106</t>
  </si>
  <si>
    <t>448</t>
  </si>
  <si>
    <t>B7a</t>
  </si>
  <si>
    <t>10063</t>
  </si>
  <si>
    <t>LDW-B7a-S</t>
  </si>
  <si>
    <t>20396</t>
  </si>
  <si>
    <t>28</t>
  </si>
  <si>
    <t>SD-DUW75</t>
  </si>
  <si>
    <t>490</t>
  </si>
  <si>
    <t>SD2B-DUW75-0000</t>
  </si>
  <si>
    <t>659</t>
  </si>
  <si>
    <t>LDW20-SS109</t>
  </si>
  <si>
    <t>SD-PER209</t>
  </si>
  <si>
    <t>SD-PER209_E7</t>
  </si>
  <si>
    <t>SD-PER209-0315</t>
  </si>
  <si>
    <t>LDW20-SS113</t>
  </si>
  <si>
    <t>SD-PER208</t>
  </si>
  <si>
    <t>SD-PER208_E7</t>
  </si>
  <si>
    <t>SD-PER208-0315</t>
  </si>
  <si>
    <t>LDW20-SS117</t>
  </si>
  <si>
    <t>3.2</t>
  </si>
  <si>
    <t>SD-PER210</t>
  </si>
  <si>
    <t>SD-PER210_E7</t>
  </si>
  <si>
    <t>SD-PER210-0315</t>
  </si>
  <si>
    <t>LDW20-SS125</t>
  </si>
  <si>
    <t>14</t>
  </si>
  <si>
    <t>DR201</t>
  </si>
  <si>
    <t>767</t>
  </si>
  <si>
    <t>SD-DR201-0000</t>
  </si>
  <si>
    <t>984</t>
  </si>
  <si>
    <t>LDW20-SS127</t>
  </si>
  <si>
    <t>SD-PER212</t>
  </si>
  <si>
    <t>SD-PER212_E7</t>
  </si>
  <si>
    <t>SD-PER212-0315</t>
  </si>
  <si>
    <t>LDW20-SS133</t>
  </si>
  <si>
    <t>3.3</t>
  </si>
  <si>
    <t>SD-PER211</t>
  </si>
  <si>
    <t>SD-PER211_E7</t>
  </si>
  <si>
    <t>SD-PER211-0315</t>
  </si>
  <si>
    <t>LDW20-SS135</t>
  </si>
  <si>
    <t>LDW-SS106</t>
  </si>
  <si>
    <t>12841</t>
  </si>
  <si>
    <t>LDW-SS106-010</t>
  </si>
  <si>
    <t>30219</t>
  </si>
  <si>
    <t>LDW20-SS139</t>
  </si>
  <si>
    <t>3.6</t>
  </si>
  <si>
    <t>SD-PER308</t>
  </si>
  <si>
    <t>SD-PER308_E7</t>
  </si>
  <si>
    <t>SD-PER308-0315</t>
  </si>
  <si>
    <t>LDW20-SS203</t>
  </si>
  <si>
    <t>3.7</t>
  </si>
  <si>
    <t>T117 Sed Boundary</t>
  </si>
  <si>
    <t>113-G</t>
  </si>
  <si>
    <t>T117-SE113-G</t>
  </si>
  <si>
    <t>T117-113-SG</t>
  </si>
  <si>
    <t>U</t>
  </si>
  <si>
    <t>LDW20-SS214</t>
  </si>
  <si>
    <t>3.8</t>
  </si>
  <si>
    <t>DR210</t>
  </si>
  <si>
    <t>776</t>
  </si>
  <si>
    <t>SD-DR210-0000</t>
  </si>
  <si>
    <t>995</t>
  </si>
  <si>
    <t>LDW20-SS224</t>
  </si>
  <si>
    <t>3.9</t>
  </si>
  <si>
    <t>582</t>
  </si>
  <si>
    <t>AN-019</t>
  </si>
  <si>
    <t>16100</t>
  </si>
  <si>
    <t>AN019-SS-061024</t>
  </si>
  <si>
    <t>118276</t>
  </si>
  <si>
    <t>LDW20-SS257</t>
  </si>
  <si>
    <t>4.0</t>
  </si>
  <si>
    <t>10</t>
  </si>
  <si>
    <t>EST145</t>
  </si>
  <si>
    <t>140</t>
  </si>
  <si>
    <t>EST09-05</t>
  </si>
  <si>
    <t>169</t>
  </si>
  <si>
    <t>LDW20-SS266</t>
  </si>
  <si>
    <t>Rhone-Poulenc 2011 Sed</t>
  </si>
  <si>
    <t>IT-13</t>
  </si>
  <si>
    <t>RPS_IT-13</t>
  </si>
  <si>
    <t>IT-13-SED COMP</t>
  </si>
  <si>
    <t>LDW20-SS304</t>
  </si>
  <si>
    <t>4.1</t>
  </si>
  <si>
    <t>FRP Sed Char 2012</t>
  </si>
  <si>
    <t>RP-05</t>
  </si>
  <si>
    <t>0087690050-RP-05</t>
  </si>
  <si>
    <t>LDW20-SS306</t>
  </si>
  <si>
    <t>RP-07</t>
  </si>
  <si>
    <t>0087690050-RP-07</t>
  </si>
  <si>
    <t>LDW20-SS309</t>
  </si>
  <si>
    <t>492</t>
  </si>
  <si>
    <t>SB-12</t>
  </si>
  <si>
    <t>13685</t>
  </si>
  <si>
    <t>Upper SB-12</t>
  </si>
  <si>
    <t>37841</t>
  </si>
  <si>
    <t>LDW20-SS310</t>
  </si>
  <si>
    <t>RP-10</t>
  </si>
  <si>
    <t>0087690050-RP-10</t>
  </si>
  <si>
    <t>LDW20-SS313</t>
  </si>
  <si>
    <t>RP-23</t>
  </si>
  <si>
    <t>0087690050-RP-23</t>
  </si>
  <si>
    <t>LDW20-SS318</t>
  </si>
  <si>
    <t>SH-06</t>
  </si>
  <si>
    <t>13670</t>
  </si>
  <si>
    <t>Upper SH-06</t>
  </si>
  <si>
    <t>37853</t>
  </si>
  <si>
    <t>LDW20-SS320</t>
  </si>
  <si>
    <t>4.2</t>
  </si>
  <si>
    <t>LDW-SS131</t>
  </si>
  <si>
    <t>12847</t>
  </si>
  <si>
    <t>LDW-SS131-010</t>
  </si>
  <si>
    <t>30142</t>
  </si>
  <si>
    <t>LDW20-SS332</t>
  </si>
  <si>
    <t>DR176</t>
  </si>
  <si>
    <t>742</t>
  </si>
  <si>
    <t>SD-DR176-0000</t>
  </si>
  <si>
    <t>959</t>
  </si>
  <si>
    <t>LDW20-SS338</t>
  </si>
  <si>
    <t>SB-8</t>
  </si>
  <si>
    <t>13683</t>
  </si>
  <si>
    <t>Upper SB-08</t>
  </si>
  <si>
    <t>37880</t>
  </si>
  <si>
    <t>LDW20-SS340</t>
  </si>
  <si>
    <t>DR243</t>
  </si>
  <si>
    <t>809</t>
  </si>
  <si>
    <t>SD-DR243-0000</t>
  </si>
  <si>
    <t>1032</t>
  </si>
  <si>
    <t>LDW20-SS345</t>
  </si>
  <si>
    <t>DR244</t>
  </si>
  <si>
    <t>810</t>
  </si>
  <si>
    <t>SD-DR244-0000</t>
  </si>
  <si>
    <t>1033</t>
  </si>
  <si>
    <t>LDW20-SS346</t>
  </si>
  <si>
    <t>SB-5</t>
  </si>
  <si>
    <t>13680</t>
  </si>
  <si>
    <t>Upper SB-05</t>
  </si>
  <si>
    <t>37877</t>
  </si>
  <si>
    <t>LDW20-SS347</t>
  </si>
  <si>
    <t>SB-4</t>
  </si>
  <si>
    <t>13679</t>
  </si>
  <si>
    <t>Upper SB-04</t>
  </si>
  <si>
    <t>37876</t>
  </si>
  <si>
    <t>LDW20-SS348</t>
  </si>
  <si>
    <t>15</t>
  </si>
  <si>
    <t>R44</t>
  </si>
  <si>
    <t>923</t>
  </si>
  <si>
    <t>SD0071</t>
  </si>
  <si>
    <t>1174</t>
  </si>
  <si>
    <t>LDW20-SS349</t>
  </si>
  <si>
    <t>SB-1</t>
  </si>
  <si>
    <t>13676</t>
  </si>
  <si>
    <t>Upper SB-01</t>
  </si>
  <si>
    <t>37873</t>
  </si>
  <si>
    <t>LDW20-SS351</t>
  </si>
  <si>
    <t>SB-3</t>
  </si>
  <si>
    <t>13678</t>
  </si>
  <si>
    <t>Upper SB-03</t>
  </si>
  <si>
    <t>37875</t>
  </si>
  <si>
    <t>LDW20-SS352</t>
  </si>
  <si>
    <t>LDWAOC3_Outfall Sediment Survey</t>
  </si>
  <si>
    <t>LDW-SS2080-A</t>
  </si>
  <si>
    <t>AOC3_LDW-SS2080-A</t>
  </si>
  <si>
    <t>LDW20-SS353</t>
  </si>
  <si>
    <t>4.3</t>
  </si>
  <si>
    <t>WIT258</t>
  </si>
  <si>
    <t>241</t>
  </si>
  <si>
    <t>WIT05-01</t>
  </si>
  <si>
    <t>274</t>
  </si>
  <si>
    <t>LDW20-SS359</t>
  </si>
  <si>
    <t>4.4</t>
  </si>
  <si>
    <t>R63</t>
  </si>
  <si>
    <t>944</t>
  </si>
  <si>
    <t>SD0035</t>
  </si>
  <si>
    <t>1138</t>
  </si>
  <si>
    <t>LDW20-SS364</t>
  </si>
  <si>
    <t>4.5</t>
  </si>
  <si>
    <t>B9a</t>
  </si>
  <si>
    <t>10067</t>
  </si>
  <si>
    <t>LDW-B9a-S</t>
  </si>
  <si>
    <t>20400</t>
  </si>
  <si>
    <t>LDW20-SS372</t>
  </si>
  <si>
    <t>LDW-SSB9a</t>
  </si>
  <si>
    <t>12918</t>
  </si>
  <si>
    <t>LDW-SSB9a-010</t>
  </si>
  <si>
    <t>30137</t>
  </si>
  <si>
    <t>4.6</t>
  </si>
  <si>
    <t>R75</t>
  </si>
  <si>
    <t>957</t>
  </si>
  <si>
    <t>SD0049</t>
  </si>
  <si>
    <t>1152</t>
  </si>
  <si>
    <t>LDW20-SS377</t>
  </si>
  <si>
    <t>4.7</t>
  </si>
  <si>
    <t>BKG-2</t>
  </si>
  <si>
    <t>RPS_BKG-2</t>
  </si>
  <si>
    <t>BKG-2-SED COMP</t>
  </si>
  <si>
    <t>LDW20-SS383</t>
  </si>
  <si>
    <t>4.8</t>
  </si>
  <si>
    <t>B10a</t>
  </si>
  <si>
    <t>10049</t>
  </si>
  <si>
    <t>LDW-B10a-S</t>
  </si>
  <si>
    <t>20381</t>
  </si>
  <si>
    <t>LDW20-SS389</t>
  </si>
  <si>
    <t>4.9</t>
  </si>
  <si>
    <t>31</t>
  </si>
  <si>
    <t>NFK304</t>
  </si>
  <si>
    <t>1092</t>
  </si>
  <si>
    <t>L7462-4</t>
  </si>
  <si>
    <t>1422</t>
  </si>
  <si>
    <t>LDW20-SS401</t>
  </si>
  <si>
    <t>LDW-SS2097-D</t>
  </si>
  <si>
    <t>AOC3_LDW-SS2097-D</t>
  </si>
  <si>
    <t>NFK307</t>
  </si>
  <si>
    <t>1095</t>
  </si>
  <si>
    <t>L7462-7</t>
  </si>
  <si>
    <t>1425</t>
  </si>
  <si>
    <t>LDW20-SS404</t>
  </si>
  <si>
    <t>UJ</t>
  </si>
  <si>
    <t>NFK308</t>
  </si>
  <si>
    <t>1096</t>
  </si>
  <si>
    <t>L7462-8</t>
  </si>
  <si>
    <t>1426</t>
  </si>
  <si>
    <t>LDW20-SS406</t>
  </si>
  <si>
    <t>NFK311</t>
  </si>
  <si>
    <t>1099</t>
  </si>
  <si>
    <t>L7462-11</t>
  </si>
  <si>
    <t>1414</t>
  </si>
  <si>
    <t>LDW20-SS407</t>
  </si>
  <si>
    <t>LDW-SS144</t>
  </si>
  <si>
    <t>12857</t>
  </si>
  <si>
    <t>LDW-SS144-010</t>
  </si>
  <si>
    <t>30152</t>
  </si>
  <si>
    <t>LDW20-SS411</t>
  </si>
  <si>
    <t>395</t>
  </si>
  <si>
    <t>12</t>
  </si>
  <si>
    <t>8787</t>
  </si>
  <si>
    <t>288141</t>
  </si>
  <si>
    <t>18309</t>
  </si>
  <si>
    <t>LDW20-SS419</t>
  </si>
  <si>
    <t>29</t>
  </si>
  <si>
    <t>NFK004A</t>
  </si>
  <si>
    <t>6644</t>
  </si>
  <si>
    <t>L4384-1</t>
  </si>
  <si>
    <t>14477</t>
  </si>
  <si>
    <t>LDW20-SS423</t>
  </si>
  <si>
    <t>5.0</t>
  </si>
  <si>
    <t>NFK006</t>
  </si>
  <si>
    <t>1069</t>
  </si>
  <si>
    <t>L4321-6</t>
  </si>
  <si>
    <t>1375</t>
  </si>
  <si>
    <t>LDW20-SS426</t>
  </si>
  <si>
    <t>Arsenic</t>
  </si>
  <si>
    <t>mg/kg</t>
  </si>
  <si>
    <t>R19</t>
  </si>
  <si>
    <t>895</t>
  </si>
  <si>
    <t>SD0019</t>
  </si>
  <si>
    <t>1122</t>
  </si>
  <si>
    <t>SH-02</t>
  </si>
  <si>
    <t>13666</t>
  </si>
  <si>
    <t>Upper SH-02</t>
  </si>
  <si>
    <t>37849</t>
  </si>
  <si>
    <t>LDW20-SS302</t>
  </si>
  <si>
    <t>SH-08</t>
  </si>
  <si>
    <t>13672</t>
  </si>
  <si>
    <t>Upper SH-08</t>
  </si>
  <si>
    <t>37855</t>
  </si>
  <si>
    <t>LDW20-SS323</t>
  </si>
  <si>
    <t>SH-01</t>
  </si>
  <si>
    <t>13665</t>
  </si>
  <si>
    <t>Upper SH-01</t>
  </si>
  <si>
    <t>37848</t>
  </si>
  <si>
    <t>LDW20-SS301</t>
  </si>
  <si>
    <t>Bis(2-ethylhexyl)phthalate</t>
  </si>
  <si>
    <t>cPAHs - mammal - half DL</t>
  </si>
  <si>
    <t>Export description:</t>
  </si>
  <si>
    <t>Exported for:</t>
  </si>
  <si>
    <t>Project team</t>
  </si>
  <si>
    <t>Exported by:</t>
  </si>
  <si>
    <t>Kim Goffman</t>
  </si>
  <si>
    <t>Export date:</t>
  </si>
  <si>
    <t>Exported from:</t>
  </si>
  <si>
    <t>DuwAOC4_Support_DB.accdb</t>
  </si>
  <si>
    <t>Source queries:</t>
  </si>
  <si>
    <t>Data Filters:</t>
  </si>
  <si>
    <t>Results:</t>
  </si>
  <si>
    <t>Notes:</t>
  </si>
  <si>
    <t>Revisions:</t>
  </si>
  <si>
    <t>Recovery category assessment dataset - re-occupied locations</t>
  </si>
  <si>
    <t>Samples:</t>
  </si>
  <si>
    <t>PDI samples from locations within 10 ft of previously-collected data</t>
  </si>
  <si>
    <t>Paired co-located concentrations, one chemical per worksheet (PCBs, As, BEHP, cPAH)</t>
  </si>
  <si>
    <t>RM</t>
  </si>
  <si>
    <t>Total PCBs (µg/kg dw)</t>
  </si>
  <si>
    <t>Location Name</t>
  </si>
  <si>
    <t>Sample Date</t>
  </si>
  <si>
    <t>Detected Above SCO?</t>
  </si>
  <si>
    <t>Exceeds CSL?</t>
  </si>
  <si>
    <t>Exceeds SCO?</t>
  </si>
  <si>
    <t>Detected?</t>
  </si>
  <si>
    <t>Sample Name</t>
  </si>
  <si>
    <t>Exceeds_RAL</t>
  </si>
  <si>
    <t>Detected_Exceeds_SCO2015</t>
  </si>
  <si>
    <t>Detected_Exceeds_RAL</t>
  </si>
  <si>
    <t>Trumped_Task</t>
  </si>
  <si>
    <t>Trumped_Location_Code</t>
  </si>
  <si>
    <t>Trumped_Sample_Code</t>
  </si>
  <si>
    <t>Trumped_Chemical</t>
  </si>
  <si>
    <t>Trumped_Value</t>
  </si>
  <si>
    <t>Trumped_Unit</t>
  </si>
  <si>
    <t>Trumped _Detected_Exceeds_SCO2015</t>
  </si>
  <si>
    <t>Trumped _Exceeds_RAL</t>
  </si>
  <si>
    <t>Trumped _Detected_Exceeds_RAL</t>
  </si>
  <si>
    <t>Sample_Code</t>
  </si>
  <si>
    <t>Trumped_Location_Name</t>
  </si>
  <si>
    <t>Trumped_Sample_Name</t>
  </si>
  <si>
    <t>Trumped_Sample_Date</t>
  </si>
  <si>
    <t>Trumped_Qualifier</t>
  </si>
  <si>
    <t>Trumped_Detected</t>
  </si>
  <si>
    <t>Trumped_Exceeds_SCO2015</t>
  </si>
  <si>
    <t>Trumped_Exceeds_CSL2015</t>
  </si>
  <si>
    <t>qRecoveryCategoryEval__SurfSed_TrumpCompare</t>
  </si>
  <si>
    <t>Arsenic (mg/kg)</t>
  </si>
  <si>
    <t>BEHP (µg/kg dw)</t>
  </si>
  <si>
    <t>cPAH (µg TEQ/kg dw)</t>
  </si>
  <si>
    <t>Detected Above RAL (1,000 µg/kg)</t>
  </si>
  <si>
    <t>PDI Phase 1 Data</t>
  </si>
  <si>
    <t>Either_Above_SCO</t>
  </si>
  <si>
    <t>Trend_code</t>
  </si>
  <si>
    <t>green</t>
  </si>
  <si>
    <t>blue</t>
  </si>
  <si>
    <t>gray</t>
  </si>
  <si>
    <t>red</t>
  </si>
  <si>
    <t>Pcnt_change</t>
  </si>
  <si>
    <t>Location Trend</t>
  </si>
  <si>
    <t>RI/FS and Post-FS Data</t>
  </si>
  <si>
    <t>Dioxin/furan (ng TEQ/kg dw)</t>
  </si>
  <si>
    <t>Detected Above RAL (25 ng/kg)</t>
  </si>
  <si>
    <t>Field dups (FD) were included in the original comparison, but they did not affect the trend status and were removed for ease of use.</t>
  </si>
  <si>
    <t>Comparison of results at re-sampled locations for PCBs, arsenic, cPAHs, and BEHP</t>
  </si>
  <si>
    <t>Sample Pair Count</t>
  </si>
  <si>
    <t>(1994 – 2015)</t>
  </si>
  <si>
    <t>Phase 1 PDI Concentration</t>
  </si>
  <si>
    <t>Mean</t>
  </si>
  <si>
    <t>Median</t>
  </si>
  <si>
    <t>Total PCBs</t>
  </si>
  <si>
    <t>cPAHs TEQ</t>
  </si>
  <si>
    <t>(2020)</t>
  </si>
  <si>
    <t>Pre-PDI Concentration</t>
  </si>
  <si>
    <t>Red (increase &gt; 50%)</t>
  </si>
  <si>
    <t>Gray 
(no change [+/- &lt; 50%])</t>
  </si>
  <si>
    <t>Blue 
(decrease &gt; 50%)</t>
  </si>
  <si>
    <t>Sample Pair Trend Counts</t>
  </si>
  <si>
    <t>BEHP</t>
  </si>
  <si>
    <t>Segment</t>
  </si>
  <si>
    <t>Count</t>
  </si>
  <si>
    <t>cPAHs</t>
  </si>
  <si>
    <t xml:space="preserve">1: RM 3.0 to 3.3 (W and FNC)  </t>
  </si>
  <si>
    <t>2: RM 3.0 to 3.3 (W and FNC)</t>
  </si>
  <si>
    <t xml:space="preserve">6: RM 4.3 To 4.8 (E and W)  </t>
  </si>
  <si>
    <t xml:space="preserve">3: RM 3.9 to 4.05 (E) </t>
  </si>
  <si>
    <t xml:space="preserve">4: RM 4.05 to 4.15 (E) </t>
  </si>
  <si>
    <t xml:space="preserve">5: RM 4.15 to 4.25 (E) </t>
  </si>
  <si>
    <t xml:space="preserve">7: RM 4.8 to 5.0 (E) </t>
  </si>
  <si>
    <t>Recovery Category Evaluation Area</t>
  </si>
  <si>
    <t>Time Between Samples (Years)</t>
  </si>
  <si>
    <t>Either_Above_RAL</t>
  </si>
  <si>
    <t>µg/kg</t>
  </si>
  <si>
    <t>PCB</t>
  </si>
  <si>
    <t>cPAH</t>
  </si>
  <si>
    <t>SCO</t>
  </si>
  <si>
    <t>RAL</t>
  </si>
  <si>
    <t>PDI</t>
  </si>
  <si>
    <t>bis(2-ethylhexyl) phthalate</t>
  </si>
  <si>
    <t>carcinogenic polycyclic aromatic hydrocarbon</t>
  </si>
  <si>
    <t>polychlorinated biphenyl</t>
  </si>
  <si>
    <t>Pre-Design Investigation</t>
  </si>
  <si>
    <t>remedial action level</t>
  </si>
  <si>
    <t>sediment cleanup objective</t>
  </si>
  <si>
    <t>TEQ</t>
  </si>
  <si>
    <t>toxic equivalence</t>
  </si>
  <si>
    <t xml:space="preserve">Table I-1  </t>
  </si>
  <si>
    <r>
      <t>Sample Pair Trend Counts</t>
    </r>
    <r>
      <rPr>
        <b/>
        <vertAlign val="superscript"/>
        <sz val="9"/>
        <color rgb="FF000000"/>
        <rFont val="Calibri"/>
        <family val="2"/>
      </rPr>
      <t>a</t>
    </r>
  </si>
  <si>
    <t>river mile</t>
  </si>
  <si>
    <t>SMS</t>
  </si>
  <si>
    <t>sediment management standards</t>
  </si>
  <si>
    <t>ROD</t>
  </si>
  <si>
    <t>record of decision</t>
  </si>
  <si>
    <r>
      <t>Green 
(&lt;SCO/ RAL)</t>
    </r>
    <r>
      <rPr>
        <b/>
        <vertAlign val="superscript"/>
        <sz val="9"/>
        <color theme="9" tint="-0.249977111117893"/>
        <rFont val="Calibri"/>
        <family val="2"/>
      </rPr>
      <t>b</t>
    </r>
  </si>
  <si>
    <t>a.  One sample had to have an exceedance of the SCO/ RAL to be red, gray, or blue.  Green denotes both samples below the SCO/RAL.</t>
  </si>
  <si>
    <r>
      <t>Green 
(&lt; SCO/  RAL)</t>
    </r>
    <r>
      <rPr>
        <b/>
        <vertAlign val="superscript"/>
        <sz val="9"/>
        <color theme="9" tint="-0.249977111117893"/>
        <rFont val="Segoe UI"/>
        <family val="2"/>
      </rPr>
      <t>a</t>
    </r>
  </si>
  <si>
    <t>a. SCO/ RAL is used to denote the SMS Benthic SCO (total PCBs, arsenic, and BEHP) or lowest ROD RAL (cPAHs).</t>
  </si>
  <si>
    <t>b.  SCO/ RAL is used to denote the SMS Benthic SCO (total PCBs, arsenic, and BEHP) or lowest ROD RAL (cPAHs).</t>
  </si>
  <si>
    <t>Re-occupied Surface Sediment Data Summary</t>
  </si>
  <si>
    <t>Either_Above_
SCO</t>
  </si>
  <si>
    <t>Exceeds_
SCO2015</t>
  </si>
  <si>
    <t>Either_
Above_SCO</t>
  </si>
  <si>
    <t>Exceeds_
CSL2015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</si>
</sst>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egoe UI"/>
      <family val="2"/>
    </font>
    <font>
      <sz val="8"/>
      <color rgb="FF000000"/>
      <name val="Segoe UI"/>
      <family val="2"/>
    </font>
    <font>
      <b/>
      <sz val="10"/>
      <color theme="1"/>
      <name val="Segoe UI"/>
      <family val="2"/>
    </font>
    <font>
      <b/>
      <sz val="9"/>
      <color rgb="FF000000"/>
      <name val="Calibri"/>
      <family val="2"/>
    </font>
    <font>
      <b/>
      <vertAlign val="superscript"/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theme="0" tint="-0.499984740745262"/>
      <name val="Calibri"/>
      <family val="2"/>
    </font>
    <font>
      <b/>
      <sz val="9"/>
      <color rgb="FF00B0F0"/>
      <name val="Calibri"/>
      <family val="2"/>
    </font>
    <font>
      <b/>
      <sz val="9"/>
      <color theme="9" tint="-0.249977111117893"/>
      <name val="Calibri"/>
      <family val="2"/>
    </font>
    <font>
      <sz val="9"/>
      <color rgb="FF000000"/>
      <name val="Calibri"/>
      <family val="2"/>
    </font>
    <font>
      <b/>
      <sz val="9"/>
      <color theme="1"/>
      <name val="Segoe UI"/>
      <family val="2"/>
    </font>
    <font>
      <b/>
      <sz val="9"/>
      <color rgb="FF000000"/>
      <name val="Segoe UI"/>
      <family val="2"/>
    </font>
    <font>
      <b/>
      <sz val="9"/>
      <color rgb="FFFF0000"/>
      <name val="Segoe UI"/>
      <family val="2"/>
    </font>
    <font>
      <b/>
      <sz val="9"/>
      <color theme="0" tint="-0.499984740745262"/>
      <name val="Segoe UI"/>
      <family val="2"/>
    </font>
    <font>
      <b/>
      <sz val="9"/>
      <color rgb="FF00B0F0"/>
      <name val="Segoe UI"/>
      <family val="2"/>
    </font>
    <font>
      <b/>
      <sz val="9"/>
      <color theme="9" tint="-0.249977111117893"/>
      <name val="Segoe UI"/>
      <family val="2"/>
    </font>
    <font>
      <sz val="9"/>
      <color theme="1"/>
      <name val="Segoe UI"/>
      <family val="2"/>
    </font>
    <font>
      <b/>
      <vertAlign val="superscript"/>
      <sz val="9"/>
      <color theme="9" tint="-0.249977111117893"/>
      <name val="Calibri"/>
      <family val="2"/>
    </font>
    <font>
      <b/>
      <vertAlign val="superscript"/>
      <sz val="9"/>
      <color theme="9" tint="-0.249977111117893"/>
      <name val="Segoe U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9"/>
      <color indexed="8"/>
      <name val="Segoe UI"/>
      <family val="2"/>
    </font>
    <font>
      <sz val="9"/>
      <name val="Segoe UI"/>
      <family val="2"/>
    </font>
    <font>
      <b/>
      <sz val="9"/>
      <color indexed="8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2" fillId="10" borderId="0" applyNumberFormat="0" applyBorder="0" applyAlignment="0" applyProtection="0"/>
  </cellStyleXfs>
  <cellXfs count="111">
    <xf numFmtId="0" fontId="0" fillId="0" borderId="0" xfId="0"/>
    <xf numFmtId="0" fontId="0" fillId="0" borderId="0" xfId="0" applyAlignment="1">
      <alignment wrapText="1"/>
    </xf>
    <xf numFmtId="0" fontId="6" fillId="0" borderId="0" xfId="3" applyFont="1"/>
    <xf numFmtId="0" fontId="7" fillId="0" borderId="0" xfId="3" applyFont="1"/>
    <xf numFmtId="14" fontId="6" fillId="0" borderId="0" xfId="3" applyNumberFormat="1" applyFont="1" applyAlignment="1">
      <alignment horizontal="left"/>
    </xf>
    <xf numFmtId="0" fontId="4" fillId="0" borderId="0" xfId="2"/>
    <xf numFmtId="0" fontId="6" fillId="0" borderId="0" xfId="3" applyFont="1" applyAlignment="1">
      <alignment horizontal="right" vertical="top"/>
    </xf>
    <xf numFmtId="0" fontId="6" fillId="0" borderId="0" xfId="3" applyFont="1" applyAlignment="1">
      <alignment horizontal="right"/>
    </xf>
    <xf numFmtId="0" fontId="6" fillId="0" borderId="0" xfId="3" applyFont="1" applyAlignment="1">
      <alignment wrapText="1"/>
    </xf>
    <xf numFmtId="16" fontId="8" fillId="0" borderId="0" xfId="3" applyNumberFormat="1" applyFont="1"/>
    <xf numFmtId="14" fontId="6" fillId="0" borderId="0" xfId="3" applyNumberFormat="1" applyFont="1"/>
    <xf numFmtId="0" fontId="2" fillId="3" borderId="1" xfId="4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center" wrapText="1"/>
    </xf>
    <xf numFmtId="0" fontId="2" fillId="0" borderId="2" xfId="5" applyFont="1" applyFill="1" applyBorder="1" applyAlignment="1"/>
    <xf numFmtId="164" fontId="2" fillId="0" borderId="2" xfId="5" applyNumberFormat="1" applyFont="1" applyFill="1" applyBorder="1" applyAlignment="1">
      <alignment horizontal="right"/>
    </xf>
    <xf numFmtId="0" fontId="2" fillId="0" borderId="2" xfId="5" applyFont="1" applyFill="1" applyBorder="1" applyAlignment="1">
      <alignment horizontal="right"/>
    </xf>
    <xf numFmtId="0" fontId="2" fillId="4" borderId="1" xfId="5" applyFont="1" applyFill="1" applyBorder="1" applyAlignment="1">
      <alignment horizontal="center" wrapText="1"/>
    </xf>
    <xf numFmtId="0" fontId="2" fillId="5" borderId="1" xfId="5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5" borderId="4" xfId="4" applyFont="1" applyFill="1" applyBorder="1" applyAlignment="1">
      <alignment horizontal="center" wrapText="1"/>
    </xf>
    <xf numFmtId="0" fontId="2" fillId="4" borderId="4" xfId="4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9" fontId="9" fillId="0" borderId="0" xfId="1" applyFont="1" applyAlignment="1">
      <alignment horizontal="center"/>
    </xf>
    <xf numFmtId="0" fontId="2" fillId="4" borderId="6" xfId="4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2" fillId="0" borderId="2" xfId="6" applyFont="1" applyFill="1" applyBorder="1" applyAlignment="1"/>
    <xf numFmtId="164" fontId="2" fillId="0" borderId="2" xfId="6" applyNumberFormat="1" applyFont="1" applyFill="1" applyBorder="1" applyAlignment="1">
      <alignment horizontal="right"/>
    </xf>
    <xf numFmtId="0" fontId="2" fillId="0" borderId="2" xfId="6" applyFont="1" applyFill="1" applyBorder="1" applyAlignment="1">
      <alignment horizontal="right"/>
    </xf>
    <xf numFmtId="0" fontId="2" fillId="0" borderId="0" xfId="6" applyFont="1" applyFill="1" applyBorder="1" applyAlignment="1"/>
    <xf numFmtId="0" fontId="10" fillId="0" borderId="0" xfId="0" applyFont="1"/>
    <xf numFmtId="0" fontId="2" fillId="4" borderId="7" xfId="5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11" fillId="0" borderId="0" xfId="0" applyFont="1"/>
    <xf numFmtId="0" fontId="9" fillId="0" borderId="0" xfId="0" applyFont="1"/>
    <xf numFmtId="0" fontId="14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/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8" xfId="0" applyFont="1" applyBorder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6" fillId="0" borderId="8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center" vertical="top"/>
    </xf>
    <xf numFmtId="1" fontId="30" fillId="0" borderId="3" xfId="0" applyNumberFormat="1" applyFont="1" applyBorder="1" applyAlignment="1">
      <alignment horizontal="center"/>
    </xf>
    <xf numFmtId="3" fontId="30" fillId="0" borderId="3" xfId="0" applyNumberFormat="1" applyFont="1" applyBorder="1" applyAlignment="1">
      <alignment horizontal="center"/>
    </xf>
    <xf numFmtId="0" fontId="14" fillId="0" borderId="0" xfId="0" applyFont="1" applyAlignment="1">
      <alignment wrapText="1"/>
    </xf>
    <xf numFmtId="0" fontId="33" fillId="0" borderId="3" xfId="0" applyFont="1" applyBorder="1"/>
    <xf numFmtId="0" fontId="34" fillId="3" borderId="3" xfId="4" applyFont="1" applyFill="1" applyBorder="1" applyAlignment="1">
      <alignment horizontal="center" wrapText="1"/>
    </xf>
    <xf numFmtId="0" fontId="34" fillId="5" borderId="3" xfId="4" applyFont="1" applyFill="1" applyBorder="1" applyAlignment="1">
      <alignment horizontal="center" wrapText="1"/>
    </xf>
    <xf numFmtId="0" fontId="34" fillId="4" borderId="3" xfId="4" applyFont="1" applyFill="1" applyBorder="1" applyAlignment="1">
      <alignment horizontal="center" wrapText="1"/>
    </xf>
    <xf numFmtId="0" fontId="33" fillId="9" borderId="3" xfId="0" applyFont="1" applyFill="1" applyBorder="1" applyAlignment="1">
      <alignment horizontal="center" wrapText="1"/>
    </xf>
    <xf numFmtId="0" fontId="35" fillId="0" borderId="3" xfId="0" applyFont="1" applyBorder="1" applyAlignment="1">
      <alignment horizontal="center" vertical="center"/>
    </xf>
    <xf numFmtId="0" fontId="36" fillId="0" borderId="3" xfId="5" applyFont="1" applyFill="1" applyBorder="1" applyAlignment="1"/>
    <xf numFmtId="164" fontId="36" fillId="0" borderId="3" xfId="5" applyNumberFormat="1" applyFont="1" applyFill="1" applyBorder="1" applyAlignment="1">
      <alignment horizontal="right"/>
    </xf>
    <xf numFmtId="0" fontId="36" fillId="0" borderId="3" xfId="5" applyFont="1" applyFill="1" applyBorder="1" applyAlignment="1">
      <alignment horizontal="center"/>
    </xf>
    <xf numFmtId="0" fontId="37" fillId="0" borderId="3" xfId="5" applyFont="1" applyFill="1" applyBorder="1" applyAlignment="1"/>
    <xf numFmtId="164" fontId="37" fillId="0" borderId="3" xfId="5" applyNumberFormat="1" applyFont="1" applyFill="1" applyBorder="1" applyAlignment="1">
      <alignment horizontal="right"/>
    </xf>
    <xf numFmtId="0" fontId="37" fillId="0" borderId="3" xfId="5" applyFont="1" applyFill="1" applyBorder="1" applyAlignment="1">
      <alignment horizontal="center"/>
    </xf>
    <xf numFmtId="165" fontId="37" fillId="0" borderId="3" xfId="5" applyNumberFormat="1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9" fontId="38" fillId="0" borderId="3" xfId="1" applyFont="1" applyFill="1" applyBorder="1" applyAlignment="1">
      <alignment horizontal="center"/>
    </xf>
    <xf numFmtId="0" fontId="38" fillId="0" borderId="3" xfId="7" applyFont="1" applyFill="1" applyBorder="1" applyAlignment="1">
      <alignment horizontal="center"/>
    </xf>
    <xf numFmtId="0" fontId="35" fillId="0" borderId="3" xfId="0" applyFont="1" applyBorder="1" applyAlignment="1">
      <alignment horizontal="center"/>
    </xf>
    <xf numFmtId="9" fontId="35" fillId="0" borderId="3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3" fillId="0" borderId="3" xfId="0" applyFont="1" applyBorder="1" applyAlignment="1">
      <alignment horizontal="center"/>
    </xf>
    <xf numFmtId="0" fontId="24" fillId="0" borderId="3" xfId="0" applyFont="1" applyBorder="1"/>
    <xf numFmtId="0" fontId="30" fillId="0" borderId="3" xfId="0" applyFont="1" applyBorder="1" applyAlignment="1">
      <alignment horizontal="center" vertical="center"/>
    </xf>
    <xf numFmtId="0" fontId="39" fillId="0" borderId="3" xfId="5" applyFont="1" applyFill="1" applyBorder="1" applyAlignment="1"/>
    <xf numFmtId="164" fontId="39" fillId="0" borderId="3" xfId="5" applyNumberFormat="1" applyFont="1" applyFill="1" applyBorder="1" applyAlignment="1">
      <alignment horizontal="right"/>
    </xf>
    <xf numFmtId="0" fontId="39" fillId="0" borderId="3" xfId="5" applyFont="1" applyFill="1" applyBorder="1" applyAlignment="1">
      <alignment horizontal="center"/>
    </xf>
    <xf numFmtId="165" fontId="40" fillId="0" borderId="3" xfId="5" applyNumberFormat="1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9" fontId="30" fillId="0" borderId="3" xfId="1" applyFont="1" applyBorder="1" applyAlignment="1">
      <alignment horizontal="center"/>
    </xf>
    <xf numFmtId="0" fontId="41" fillId="3" borderId="3" xfId="4" applyFont="1" applyFill="1" applyBorder="1" applyAlignment="1">
      <alignment horizontal="center" wrapText="1"/>
    </xf>
    <xf numFmtId="0" fontId="41" fillId="5" borderId="3" xfId="4" applyFont="1" applyFill="1" applyBorder="1" applyAlignment="1">
      <alignment horizontal="center" wrapText="1"/>
    </xf>
    <xf numFmtId="0" fontId="41" fillId="4" borderId="3" xfId="4" applyFont="1" applyFill="1" applyBorder="1" applyAlignment="1">
      <alignment horizontal="center" wrapText="1"/>
    </xf>
    <xf numFmtId="0" fontId="24" fillId="9" borderId="3" xfId="0" applyFont="1" applyFill="1" applyBorder="1" applyAlignment="1">
      <alignment horizontal="center" wrapText="1"/>
    </xf>
    <xf numFmtId="0" fontId="41" fillId="2" borderId="3" xfId="5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 wrapText="1"/>
    </xf>
    <xf numFmtId="0" fontId="17" fillId="0" borderId="8" xfId="0" quotePrefix="1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16" fillId="0" borderId="12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33" fillId="6" borderId="3" xfId="0" applyFont="1" applyFill="1" applyBorder="1" applyAlignment="1">
      <alignment horizontal="center"/>
    </xf>
    <xf numFmtId="0" fontId="33" fillId="7" borderId="3" xfId="0" applyFont="1" applyFill="1" applyBorder="1" applyAlignment="1">
      <alignment horizontal="center"/>
    </xf>
    <xf numFmtId="0" fontId="33" fillId="9" borderId="3" xfId="0" applyFont="1" applyFill="1" applyBorder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4" fillId="7" borderId="3" xfId="0" applyFont="1" applyFill="1" applyBorder="1" applyAlignment="1">
      <alignment horizontal="center"/>
    </xf>
    <xf numFmtId="0" fontId="24" fillId="9" borderId="3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8">
    <cellStyle name="Bad" xfId="7" builtinId="27"/>
    <cellStyle name="Hyperlink" xfId="2" builtinId="8"/>
    <cellStyle name="Normal" xfId="0" builtinId="0"/>
    <cellStyle name="Normal 2 2" xfId="3" xr:uid="{3CD72418-05E3-4C3F-ACC5-B7782095C827}"/>
    <cellStyle name="Normal_original" xfId="4" xr:uid="{1B4ADEEB-8646-497F-90BD-605A1049F00D}"/>
    <cellStyle name="Normal_Sheet1" xfId="6" xr:uid="{4FED367A-57AE-4F27-954A-D8580547BE98}"/>
    <cellStyle name="Normal_Sheet8" xfId="5" xr:uid="{33E58354-5A10-4E40-990D-DE90796AFF4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\Anchor\Projects\King%20County\LDW%20-%20Upper%20Reach\Task%20701_RD%20Sampling%20and%20Data%20Rpts\Phase%201%20Data%20Evaluation%20Report\RecoveryCategories\Raw%20Data\Trends%20sample%20codes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cation Attrib"/>
      <sheetName val="Notes"/>
    </sheetNames>
    <sheetDataSet>
      <sheetData sheetId="0">
        <row r="2">
          <cell r="A2" t="str">
            <v>LDW20-SS102</v>
          </cell>
          <cell r="B2" t="str">
            <v>SD-PER205-0315</v>
          </cell>
          <cell r="C2" t="str">
            <v>1</v>
          </cell>
        </row>
        <row r="3">
          <cell r="A3" t="str">
            <v>LDW20-SS106</v>
          </cell>
          <cell r="B3" t="str">
            <v>20396</v>
          </cell>
          <cell r="C3" t="str">
            <v>1</v>
          </cell>
        </row>
        <row r="4">
          <cell r="A4" t="str">
            <v>LDW20-SS106</v>
          </cell>
          <cell r="B4" t="str">
            <v>30136</v>
          </cell>
          <cell r="C4" t="str">
            <v>1</v>
          </cell>
        </row>
        <row r="5">
          <cell r="A5" t="str">
            <v>LDW20-SS109</v>
          </cell>
          <cell r="B5" t="str">
            <v>659</v>
          </cell>
          <cell r="C5" t="str">
            <v>1</v>
          </cell>
        </row>
        <row r="6">
          <cell r="A6" t="str">
            <v>LDW20-SS113</v>
          </cell>
          <cell r="B6" t="str">
            <v>SD-PER209-0315</v>
          </cell>
          <cell r="C6" t="str">
            <v>1</v>
          </cell>
        </row>
        <row r="7">
          <cell r="A7" t="str">
            <v>LDW20-SS117</v>
          </cell>
          <cell r="B7" t="str">
            <v>SD-PER208-0315</v>
          </cell>
          <cell r="C7" t="str">
            <v>1</v>
          </cell>
        </row>
        <row r="8">
          <cell r="A8" t="str">
            <v>LDW20-SS125</v>
          </cell>
          <cell r="B8" t="str">
            <v>SD-PER210-0315</v>
          </cell>
          <cell r="C8" t="str">
            <v>1</v>
          </cell>
        </row>
        <row r="9">
          <cell r="A9" t="str">
            <v>LDW20-SS127</v>
          </cell>
          <cell r="B9" t="str">
            <v>984</v>
          </cell>
          <cell r="C9" t="str">
            <v>1</v>
          </cell>
        </row>
        <row r="10">
          <cell r="A10" t="str">
            <v>LDW20-SS133</v>
          </cell>
          <cell r="B10" t="str">
            <v>SD-PER212-0315</v>
          </cell>
          <cell r="C10" t="str">
            <v>1</v>
          </cell>
        </row>
        <row r="11">
          <cell r="A11" t="str">
            <v>LDW20-SS135</v>
          </cell>
          <cell r="B11" t="str">
            <v>SD-PER211-0315</v>
          </cell>
          <cell r="C11" t="str">
            <v>1</v>
          </cell>
        </row>
        <row r="12">
          <cell r="A12" t="str">
            <v>LDW20-SS139</v>
          </cell>
          <cell r="B12" t="str">
            <v>30219</v>
          </cell>
          <cell r="C12" t="str">
            <v>1</v>
          </cell>
        </row>
        <row r="13">
          <cell r="A13" t="str">
            <v>LDW20-SS203</v>
          </cell>
          <cell r="B13" t="str">
            <v>SD-PER308-0315</v>
          </cell>
          <cell r="C13" t="str">
            <v>2</v>
          </cell>
        </row>
        <row r="14">
          <cell r="A14" t="str">
            <v>LDW20-SS214</v>
          </cell>
          <cell r="B14" t="str">
            <v>1122</v>
          </cell>
          <cell r="C14" t="str">
            <v>2</v>
          </cell>
        </row>
        <row r="15">
          <cell r="A15" t="str">
            <v>LDW20-SS214</v>
          </cell>
          <cell r="B15" t="str">
            <v>T117-113-SG</v>
          </cell>
          <cell r="C15" t="str">
            <v>2</v>
          </cell>
        </row>
        <row r="16">
          <cell r="A16" t="str">
            <v>LDW20-SS224</v>
          </cell>
          <cell r="B16" t="str">
            <v>995</v>
          </cell>
          <cell r="C16" t="str">
            <v>2</v>
          </cell>
        </row>
        <row r="17">
          <cell r="A17" t="str">
            <v>LDW20-SS257</v>
          </cell>
          <cell r="B17" t="str">
            <v>118276</v>
          </cell>
          <cell r="C17" t="str">
            <v>3</v>
          </cell>
        </row>
        <row r="18">
          <cell r="A18" t="str">
            <v>LDW20-SS266</v>
          </cell>
          <cell r="B18" t="str">
            <v>169</v>
          </cell>
          <cell r="C18" t="str">
            <v>3</v>
          </cell>
        </row>
        <row r="19">
          <cell r="A19" t="str">
            <v>LDW20-SS301</v>
          </cell>
          <cell r="B19" t="str">
            <v>37848</v>
          </cell>
          <cell r="C19">
            <v>3</v>
          </cell>
        </row>
        <row r="20">
          <cell r="A20" t="str">
            <v>LDW20-SS302</v>
          </cell>
          <cell r="B20" t="str">
            <v>37849</v>
          </cell>
          <cell r="C20">
            <v>3</v>
          </cell>
        </row>
        <row r="21">
          <cell r="A21" t="str">
            <v>LDW20-SS304</v>
          </cell>
          <cell r="B21" t="str">
            <v>IT-13-SED COMP</v>
          </cell>
          <cell r="C21">
            <v>3</v>
          </cell>
        </row>
        <row r="22">
          <cell r="A22" t="str">
            <v>LDW20-SS306</v>
          </cell>
          <cell r="B22" t="str">
            <v>0087690050-RP-05</v>
          </cell>
          <cell r="C22" t="str">
            <v>4</v>
          </cell>
        </row>
        <row r="23">
          <cell r="A23" t="str">
            <v>LDW20-SS309</v>
          </cell>
          <cell r="B23" t="str">
            <v>0087690050-RP-07</v>
          </cell>
          <cell r="C23" t="str">
            <v>4</v>
          </cell>
        </row>
        <row r="24">
          <cell r="A24" t="str">
            <v>LDW20-SS310</v>
          </cell>
          <cell r="B24" t="str">
            <v>37841</v>
          </cell>
          <cell r="C24" t="str">
            <v>4</v>
          </cell>
        </row>
        <row r="25">
          <cell r="A25" t="str">
            <v>LDW20-SS313</v>
          </cell>
          <cell r="B25" t="str">
            <v>0087690050-RP-10</v>
          </cell>
          <cell r="C25" t="str">
            <v>4</v>
          </cell>
        </row>
        <row r="26">
          <cell r="A26" t="str">
            <v>LDW20-SS318</v>
          </cell>
          <cell r="B26" t="str">
            <v>0087690050-RP-23</v>
          </cell>
          <cell r="C26" t="str">
            <v>4</v>
          </cell>
        </row>
        <row r="27">
          <cell r="A27" t="str">
            <v>LDW20-SS320</v>
          </cell>
          <cell r="B27" t="str">
            <v>37853</v>
          </cell>
          <cell r="C27" t="str">
            <v>4</v>
          </cell>
        </row>
        <row r="28">
          <cell r="A28" t="str">
            <v>LDW20-SS323</v>
          </cell>
          <cell r="B28" t="str">
            <v>37855</v>
          </cell>
          <cell r="C28">
            <v>4</v>
          </cell>
        </row>
        <row r="29">
          <cell r="A29" t="str">
            <v>LDW20-SS332</v>
          </cell>
          <cell r="B29" t="str">
            <v>30142</v>
          </cell>
          <cell r="C29" t="str">
            <v>6</v>
          </cell>
        </row>
        <row r="30">
          <cell r="A30" t="str">
            <v>LDW20-SS338</v>
          </cell>
          <cell r="B30" t="str">
            <v>959</v>
          </cell>
          <cell r="C30" t="str">
            <v>5</v>
          </cell>
        </row>
        <row r="31">
          <cell r="A31" t="str">
            <v>LDW20-SS340</v>
          </cell>
          <cell r="B31" t="str">
            <v>37880</v>
          </cell>
          <cell r="C31" t="str">
            <v>5</v>
          </cell>
        </row>
        <row r="32">
          <cell r="A32" t="str">
            <v>LDW20-SS345</v>
          </cell>
          <cell r="B32" t="str">
            <v>1032</v>
          </cell>
          <cell r="C32" t="str">
            <v>5</v>
          </cell>
        </row>
        <row r="33">
          <cell r="A33" t="str">
            <v>LDW20-SS346</v>
          </cell>
          <cell r="B33" t="str">
            <v>1033</v>
          </cell>
          <cell r="C33" t="str">
            <v>5</v>
          </cell>
        </row>
        <row r="34">
          <cell r="A34" t="str">
            <v>LDW20-SS347</v>
          </cell>
          <cell r="B34" t="str">
            <v>37877</v>
          </cell>
          <cell r="C34" t="str">
            <v>5</v>
          </cell>
        </row>
        <row r="35">
          <cell r="A35" t="str">
            <v>LDW20-SS348</v>
          </cell>
          <cell r="B35" t="str">
            <v>37876</v>
          </cell>
          <cell r="C35" t="str">
            <v>5</v>
          </cell>
        </row>
        <row r="36">
          <cell r="A36" t="str">
            <v>LDW20-SS349</v>
          </cell>
          <cell r="B36" t="str">
            <v>1174</v>
          </cell>
          <cell r="C36" t="str">
            <v>5</v>
          </cell>
        </row>
        <row r="37">
          <cell r="A37" t="str">
            <v>LDW20-SS351</v>
          </cell>
          <cell r="B37" t="str">
            <v>37873</v>
          </cell>
          <cell r="C37" t="str">
            <v>5</v>
          </cell>
        </row>
        <row r="38">
          <cell r="A38" t="str">
            <v>LDW20-SS352</v>
          </cell>
          <cell r="B38" t="str">
            <v>37875</v>
          </cell>
          <cell r="C38" t="str">
            <v>5</v>
          </cell>
        </row>
        <row r="39">
          <cell r="A39" t="str">
            <v>LDW20-SS353</v>
          </cell>
          <cell r="B39" t="str">
            <v>AOC3_LDW-SS2080-A</v>
          </cell>
          <cell r="C39" t="str">
            <v>5</v>
          </cell>
        </row>
        <row r="40">
          <cell r="A40" t="str">
            <v>LDW20-SS359</v>
          </cell>
          <cell r="B40" t="str">
            <v>274</v>
          </cell>
          <cell r="C40" t="str">
            <v>6</v>
          </cell>
        </row>
        <row r="41">
          <cell r="A41" t="str">
            <v>LDW20-SS364</v>
          </cell>
          <cell r="B41" t="str">
            <v>1138</v>
          </cell>
          <cell r="C41" t="str">
            <v>6</v>
          </cell>
        </row>
        <row r="42">
          <cell r="A42" t="str">
            <v>LDW20-SS372</v>
          </cell>
          <cell r="B42" t="str">
            <v>20400</v>
          </cell>
          <cell r="C42" t="str">
            <v>6</v>
          </cell>
        </row>
        <row r="43">
          <cell r="A43" t="str">
            <v>LDW20-SS372</v>
          </cell>
          <cell r="B43" t="str">
            <v>30137</v>
          </cell>
          <cell r="C43" t="str">
            <v>6</v>
          </cell>
        </row>
        <row r="44">
          <cell r="A44" t="str">
            <v>LDW20-SS377</v>
          </cell>
          <cell r="B44" t="str">
            <v>1152</v>
          </cell>
          <cell r="C44" t="str">
            <v>6</v>
          </cell>
        </row>
        <row r="45">
          <cell r="A45" t="str">
            <v>LDW20-SS383</v>
          </cell>
          <cell r="B45" t="str">
            <v>BKG-2-SED COMP</v>
          </cell>
          <cell r="C45" t="str">
            <v>6</v>
          </cell>
        </row>
        <row r="46">
          <cell r="A46" t="str">
            <v>LDW20-SS389</v>
          </cell>
          <cell r="B46" t="str">
            <v>20381</v>
          </cell>
          <cell r="C46" t="str">
            <v>6</v>
          </cell>
        </row>
        <row r="47">
          <cell r="A47" t="str">
            <v>LDW20-SS401</v>
          </cell>
          <cell r="B47" t="str">
            <v>1422</v>
          </cell>
          <cell r="C47" t="str">
            <v>7</v>
          </cell>
        </row>
        <row r="48">
          <cell r="A48" t="str">
            <v>LDW20-SS401</v>
          </cell>
          <cell r="B48" t="str">
            <v>AOC3_LDW-SS2097-D</v>
          </cell>
          <cell r="C48" t="str">
            <v>7</v>
          </cell>
        </row>
        <row r="49">
          <cell r="A49" t="str">
            <v>LDW20-SS404</v>
          </cell>
          <cell r="B49" t="str">
            <v>1425</v>
          </cell>
          <cell r="C49" t="str">
            <v>7</v>
          </cell>
        </row>
        <row r="50">
          <cell r="A50" t="str">
            <v>LDW20-SS406</v>
          </cell>
          <cell r="B50" t="str">
            <v>1426</v>
          </cell>
          <cell r="C50" t="str">
            <v>7</v>
          </cell>
        </row>
        <row r="51">
          <cell r="A51" t="str">
            <v>LDW20-SS407</v>
          </cell>
          <cell r="B51" t="str">
            <v>1414</v>
          </cell>
          <cell r="C51" t="str">
            <v>7</v>
          </cell>
        </row>
        <row r="52">
          <cell r="A52" t="str">
            <v>LDW20-SS411</v>
          </cell>
          <cell r="B52" t="str">
            <v>30152</v>
          </cell>
          <cell r="C52" t="str">
            <v>7</v>
          </cell>
        </row>
        <row r="53">
          <cell r="A53" t="str">
            <v>LDW20-SS419</v>
          </cell>
          <cell r="B53" t="str">
            <v>18309</v>
          </cell>
          <cell r="C53" t="str">
            <v>7</v>
          </cell>
        </row>
        <row r="54">
          <cell r="A54" t="str">
            <v>LDW20-SS423</v>
          </cell>
          <cell r="B54" t="str">
            <v>14477</v>
          </cell>
          <cell r="C54" t="str">
            <v>7</v>
          </cell>
        </row>
        <row r="55">
          <cell r="A55" t="str">
            <v>LDW20-SS426</v>
          </cell>
          <cell r="B55" t="str">
            <v>1375</v>
          </cell>
          <cell r="C55" t="str">
            <v>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C:\Users\gbrunkhorst\AppData\Roaming\Microsoft\DuwAOC4_Support_DB.acc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6920-6549-4AA3-93B8-C361022BFD89}">
  <dimension ref="B1:L24"/>
  <sheetViews>
    <sheetView tabSelected="1" zoomScaleNormal="100" workbookViewId="0">
      <selection activeCell="H15" sqref="H15"/>
    </sheetView>
  </sheetViews>
  <sheetFormatPr defaultRowHeight="14.4" x14ac:dyDescent="0.3"/>
  <cols>
    <col min="1" max="1" width="4" customWidth="1"/>
    <col min="2" max="2" width="16" customWidth="1"/>
    <col min="5" max="7" width="10.88671875" customWidth="1"/>
    <col min="8" max="8" width="12.109375" customWidth="1"/>
  </cols>
  <sheetData>
    <row r="1" spans="2:12" ht="15" x14ac:dyDescent="0.35">
      <c r="B1" s="40" t="s">
        <v>411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2:12" ht="15" x14ac:dyDescent="0.3">
      <c r="B2" s="39" t="s">
        <v>423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32.1" customHeight="1" x14ac:dyDescent="0.3">
      <c r="B3" s="88" t="s">
        <v>6</v>
      </c>
      <c r="C3" s="88" t="s">
        <v>9</v>
      </c>
      <c r="D3" s="88" t="s">
        <v>370</v>
      </c>
      <c r="E3" s="88" t="s">
        <v>412</v>
      </c>
      <c r="F3" s="88"/>
      <c r="G3" s="88"/>
      <c r="H3" s="88"/>
      <c r="I3" s="88" t="s">
        <v>378</v>
      </c>
      <c r="J3" s="88"/>
      <c r="K3" s="88" t="s">
        <v>372</v>
      </c>
      <c r="L3" s="88"/>
    </row>
    <row r="4" spans="2:12" ht="17.100000000000001" customHeight="1" x14ac:dyDescent="0.3">
      <c r="B4" s="88"/>
      <c r="C4" s="88"/>
      <c r="D4" s="88"/>
      <c r="E4" s="91" t="s">
        <v>379</v>
      </c>
      <c r="F4" s="92" t="s">
        <v>380</v>
      </c>
      <c r="G4" s="93" t="s">
        <v>381</v>
      </c>
      <c r="H4" s="90" t="s">
        <v>418</v>
      </c>
      <c r="I4" s="88" t="s">
        <v>371</v>
      </c>
      <c r="J4" s="88"/>
      <c r="K4" s="89" t="s">
        <v>377</v>
      </c>
      <c r="L4" s="88"/>
    </row>
    <row r="5" spans="2:12" ht="31.05" customHeight="1" x14ac:dyDescent="0.3">
      <c r="B5" s="88"/>
      <c r="C5" s="88"/>
      <c r="D5" s="88"/>
      <c r="E5" s="91"/>
      <c r="F5" s="92"/>
      <c r="G5" s="93"/>
      <c r="H5" s="90"/>
      <c r="I5" s="41" t="s">
        <v>373</v>
      </c>
      <c r="J5" s="41" t="s">
        <v>374</v>
      </c>
      <c r="K5" s="41" t="s">
        <v>373</v>
      </c>
      <c r="L5" s="41" t="s">
        <v>374</v>
      </c>
    </row>
    <row r="6" spans="2:12" s="1" customFormat="1" x14ac:dyDescent="0.3">
      <c r="B6" s="42" t="s">
        <v>375</v>
      </c>
      <c r="C6" s="42" t="s">
        <v>397</v>
      </c>
      <c r="D6" s="43">
        <v>50</v>
      </c>
      <c r="E6" s="43">
        <v>4</v>
      </c>
      <c r="F6" s="43">
        <v>6</v>
      </c>
      <c r="G6" s="43">
        <v>17</v>
      </c>
      <c r="H6" s="43">
        <v>23</v>
      </c>
      <c r="I6" s="43">
        <v>241</v>
      </c>
      <c r="J6" s="43">
        <v>160</v>
      </c>
      <c r="K6" s="43">
        <v>239</v>
      </c>
      <c r="L6" s="43">
        <v>98</v>
      </c>
    </row>
    <row r="7" spans="2:12" s="1" customFormat="1" x14ac:dyDescent="0.3">
      <c r="B7" s="42" t="s">
        <v>282</v>
      </c>
      <c r="C7" s="42" t="s">
        <v>283</v>
      </c>
      <c r="D7" s="43">
        <v>44</v>
      </c>
      <c r="E7" s="43">
        <v>0</v>
      </c>
      <c r="F7" s="43">
        <v>0</v>
      </c>
      <c r="G7" s="43">
        <v>0</v>
      </c>
      <c r="H7" s="43">
        <v>44</v>
      </c>
      <c r="I7" s="43">
        <v>12</v>
      </c>
      <c r="J7" s="43">
        <v>10</v>
      </c>
      <c r="K7" s="43">
        <v>13</v>
      </c>
      <c r="L7" s="43">
        <v>11</v>
      </c>
    </row>
    <row r="8" spans="2:12" s="1" customFormat="1" x14ac:dyDescent="0.3">
      <c r="B8" s="42" t="s">
        <v>376</v>
      </c>
      <c r="C8" s="42" t="s">
        <v>397</v>
      </c>
      <c r="D8" s="43">
        <v>38</v>
      </c>
      <c r="E8" s="43">
        <v>0</v>
      </c>
      <c r="F8" s="43">
        <v>1</v>
      </c>
      <c r="G8" s="43">
        <v>6</v>
      </c>
      <c r="H8" s="43">
        <v>31</v>
      </c>
      <c r="I8" s="43">
        <v>508</v>
      </c>
      <c r="J8" s="43">
        <v>209</v>
      </c>
      <c r="K8" s="43">
        <v>161</v>
      </c>
      <c r="L8" s="43">
        <v>66</v>
      </c>
    </row>
    <row r="9" spans="2:12" s="1" customFormat="1" x14ac:dyDescent="0.3">
      <c r="B9" s="42" t="s">
        <v>383</v>
      </c>
      <c r="C9" s="42" t="s">
        <v>397</v>
      </c>
      <c r="D9" s="43">
        <v>38</v>
      </c>
      <c r="E9" s="43">
        <v>0</v>
      </c>
      <c r="F9" s="43">
        <v>0</v>
      </c>
      <c r="G9" s="43">
        <v>4</v>
      </c>
      <c r="H9" s="43">
        <v>34</v>
      </c>
      <c r="I9" s="43">
        <v>497</v>
      </c>
      <c r="J9" s="43">
        <v>215</v>
      </c>
      <c r="K9" s="43">
        <v>121</v>
      </c>
      <c r="L9" s="43">
        <v>80</v>
      </c>
    </row>
    <row r="10" spans="2:12" x14ac:dyDescent="0.3">
      <c r="B10" s="34" t="s">
        <v>316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2:12" x14ac:dyDescent="0.3">
      <c r="B11" s="36" t="s">
        <v>419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2:12" x14ac:dyDescent="0.3">
      <c r="B12" s="36" t="s">
        <v>422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2" x14ac:dyDescent="0.3">
      <c r="B13" s="36" t="s">
        <v>383</v>
      </c>
      <c r="C13" s="37" t="s">
        <v>403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2" x14ac:dyDescent="0.3">
      <c r="B14" s="36" t="s">
        <v>399</v>
      </c>
      <c r="C14" s="38" t="s">
        <v>404</v>
      </c>
      <c r="D14" s="35"/>
      <c r="E14" s="35"/>
      <c r="F14" s="35"/>
      <c r="G14" s="35"/>
      <c r="H14" s="35"/>
      <c r="I14" s="35"/>
      <c r="J14" s="35"/>
      <c r="K14" s="35"/>
      <c r="L14" s="35"/>
    </row>
    <row r="15" spans="2:12" x14ac:dyDescent="0.3">
      <c r="B15" s="36" t="s">
        <v>398</v>
      </c>
      <c r="C15" s="38" t="s">
        <v>405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2" x14ac:dyDescent="0.3">
      <c r="B16" s="36" t="s">
        <v>402</v>
      </c>
      <c r="C16" s="34" t="s">
        <v>406</v>
      </c>
      <c r="D16" s="35"/>
      <c r="E16" s="35"/>
      <c r="F16" s="35"/>
      <c r="G16" s="35"/>
      <c r="H16" s="35"/>
      <c r="I16" s="35"/>
      <c r="J16" s="35"/>
      <c r="K16" s="35"/>
      <c r="L16" s="35"/>
    </row>
    <row r="17" spans="2:12" x14ac:dyDescent="0.3">
      <c r="B17" s="36" t="s">
        <v>401</v>
      </c>
      <c r="C17" s="38" t="s">
        <v>407</v>
      </c>
      <c r="D17" s="35"/>
      <c r="E17" s="35"/>
      <c r="F17" s="35"/>
      <c r="G17" s="35"/>
      <c r="H17" s="35"/>
      <c r="I17" s="35"/>
      <c r="J17" s="35"/>
      <c r="K17" s="35"/>
      <c r="L17" s="35"/>
    </row>
    <row r="18" spans="2:12" x14ac:dyDescent="0.3">
      <c r="B18" s="36" t="s">
        <v>416</v>
      </c>
      <c r="C18" s="38" t="s">
        <v>417</v>
      </c>
      <c r="D18" s="35"/>
      <c r="E18" s="35"/>
      <c r="F18" s="35"/>
      <c r="G18" s="35"/>
      <c r="H18" s="35"/>
      <c r="I18" s="35"/>
      <c r="J18" s="35"/>
      <c r="K18" s="35"/>
      <c r="L18" s="35"/>
    </row>
    <row r="19" spans="2:12" x14ac:dyDescent="0.3">
      <c r="B19" s="36" t="s">
        <v>400</v>
      </c>
      <c r="C19" s="34" t="s">
        <v>408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2" x14ac:dyDescent="0.3">
      <c r="B20" s="36" t="s">
        <v>414</v>
      </c>
      <c r="C20" s="34" t="s">
        <v>415</v>
      </c>
      <c r="D20" s="35"/>
      <c r="E20" s="35"/>
      <c r="F20" s="35"/>
      <c r="G20" s="35"/>
      <c r="H20" s="35"/>
      <c r="I20" s="35"/>
      <c r="J20" s="35"/>
      <c r="K20" s="35"/>
      <c r="L20" s="35"/>
    </row>
    <row r="21" spans="2:12" x14ac:dyDescent="0.3">
      <c r="B21" s="36" t="s">
        <v>409</v>
      </c>
      <c r="C21" s="36" t="s">
        <v>410</v>
      </c>
      <c r="D21" s="36"/>
      <c r="E21" s="35"/>
      <c r="F21" s="35"/>
      <c r="G21" s="35"/>
      <c r="H21" s="35"/>
      <c r="I21" s="35"/>
      <c r="J21" s="35"/>
      <c r="K21" s="35"/>
      <c r="L21" s="35"/>
    </row>
    <row r="22" spans="2:12" x14ac:dyDescent="0.3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2" x14ac:dyDescent="0.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2:12" x14ac:dyDescent="0.3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</sheetData>
  <mergeCells count="12">
    <mergeCell ref="K3:L3"/>
    <mergeCell ref="K4:L4"/>
    <mergeCell ref="E3:H3"/>
    <mergeCell ref="H4:H5"/>
    <mergeCell ref="E4:E5"/>
    <mergeCell ref="F4:F5"/>
    <mergeCell ref="G4:G5"/>
    <mergeCell ref="B3:B5"/>
    <mergeCell ref="C3:C5"/>
    <mergeCell ref="D3:D5"/>
    <mergeCell ref="I3:J3"/>
    <mergeCell ref="I4:J4"/>
  </mergeCells>
  <pageMargins left="0.7" right="0.7" top="0.75" bottom="0.75" header="0.3" footer="0.3"/>
  <pageSetup orientation="landscape" r:id="rId1"/>
  <headerFooter>
    <oddFooter>&amp;L&amp;8Pre-Design Investigation Phase 1
Data Evaluation Report, LDW Upper Reach&amp;R&amp;8February 2021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61CFF-A9D9-4177-8CDA-0D9AA477C0B6}">
  <dimension ref="A1:L271"/>
  <sheetViews>
    <sheetView topLeftCell="A2" zoomScaleNormal="100" zoomScaleSheetLayoutView="100" workbookViewId="0">
      <selection activeCell="H15" sqref="H15"/>
    </sheetView>
  </sheetViews>
  <sheetFormatPr defaultRowHeight="14.4" x14ac:dyDescent="0.3"/>
  <cols>
    <col min="1" max="1" width="13" style="1" customWidth="1"/>
    <col min="2" max="2" width="17.109375" customWidth="1"/>
    <col min="8" max="11" width="10.109375" customWidth="1"/>
  </cols>
  <sheetData>
    <row r="1" spans="1:11" ht="33.450000000000003" hidden="1" customHeight="1" x14ac:dyDescent="0.3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4.55" customHeight="1" x14ac:dyDescent="0.3">
      <c r="A2" s="97" t="s">
        <v>394</v>
      </c>
      <c r="B2" s="97" t="s">
        <v>6</v>
      </c>
      <c r="C2" s="97" t="s">
        <v>385</v>
      </c>
      <c r="D2" s="98" t="s">
        <v>382</v>
      </c>
      <c r="E2" s="99"/>
      <c r="F2" s="99"/>
      <c r="G2" s="100"/>
      <c r="H2" s="95" t="s">
        <v>378</v>
      </c>
      <c r="I2" s="95"/>
      <c r="J2" s="95" t="s">
        <v>372</v>
      </c>
      <c r="K2" s="95"/>
    </row>
    <row r="3" spans="1:11" s="1" customFormat="1" ht="56.55" customHeight="1" x14ac:dyDescent="0.3">
      <c r="A3" s="97" t="s">
        <v>384</v>
      </c>
      <c r="B3" s="97" t="s">
        <v>6</v>
      </c>
      <c r="C3" s="97"/>
      <c r="D3" s="45" t="s">
        <v>379</v>
      </c>
      <c r="E3" s="46" t="s">
        <v>380</v>
      </c>
      <c r="F3" s="47" t="s">
        <v>381</v>
      </c>
      <c r="G3" s="48" t="s">
        <v>420</v>
      </c>
      <c r="H3" s="49" t="s">
        <v>373</v>
      </c>
      <c r="I3" s="49" t="s">
        <v>374</v>
      </c>
      <c r="J3" s="49" t="s">
        <v>373</v>
      </c>
      <c r="K3" s="49" t="s">
        <v>374</v>
      </c>
    </row>
    <row r="4" spans="1:11" x14ac:dyDescent="0.3">
      <c r="A4" s="96" t="s">
        <v>387</v>
      </c>
      <c r="B4" s="50" t="s">
        <v>375</v>
      </c>
      <c r="C4" s="51">
        <v>11</v>
      </c>
      <c r="D4" s="51"/>
      <c r="E4" s="51">
        <v>6</v>
      </c>
      <c r="F4" s="51">
        <v>1</v>
      </c>
      <c r="G4" s="51">
        <v>4</v>
      </c>
      <c r="H4" s="52">
        <v>249.4545454545455</v>
      </c>
      <c r="I4" s="52">
        <v>188</v>
      </c>
      <c r="J4" s="52">
        <v>90.154545454545456</v>
      </c>
      <c r="K4" s="52">
        <v>89.8</v>
      </c>
    </row>
    <row r="5" spans="1:11" x14ac:dyDescent="0.3">
      <c r="A5" s="96"/>
      <c r="B5" s="50" t="s">
        <v>282</v>
      </c>
      <c r="C5" s="51">
        <v>10</v>
      </c>
      <c r="D5" s="51"/>
      <c r="E5" s="51"/>
      <c r="F5" s="51"/>
      <c r="G5" s="51">
        <v>10</v>
      </c>
      <c r="H5" s="52">
        <v>8.0460000000000012</v>
      </c>
      <c r="I5" s="52">
        <v>8.6999999999999993</v>
      </c>
      <c r="J5" s="52">
        <v>9.6509999999999998</v>
      </c>
      <c r="K5" s="52">
        <v>9.8850000000000016</v>
      </c>
    </row>
    <row r="6" spans="1:11" x14ac:dyDescent="0.3">
      <c r="A6" s="96"/>
      <c r="B6" s="50" t="s">
        <v>386</v>
      </c>
      <c r="C6" s="51">
        <v>4</v>
      </c>
      <c r="D6" s="51"/>
      <c r="E6" s="51"/>
      <c r="F6" s="51"/>
      <c r="G6" s="51">
        <v>4</v>
      </c>
      <c r="H6" s="52">
        <v>69</v>
      </c>
      <c r="I6" s="52">
        <v>75.5</v>
      </c>
      <c r="J6" s="52">
        <v>47.5</v>
      </c>
      <c r="K6" s="52">
        <v>54.9</v>
      </c>
    </row>
    <row r="7" spans="1:11" x14ac:dyDescent="0.3">
      <c r="A7" s="96"/>
      <c r="B7" s="50" t="s">
        <v>383</v>
      </c>
      <c r="C7" s="51">
        <v>4</v>
      </c>
      <c r="D7" s="51"/>
      <c r="E7" s="51"/>
      <c r="F7" s="51"/>
      <c r="G7" s="51">
        <v>4</v>
      </c>
      <c r="H7" s="52">
        <v>95.75</v>
      </c>
      <c r="I7" s="52">
        <v>106.5</v>
      </c>
      <c r="J7" s="52">
        <v>60.825000000000003</v>
      </c>
      <c r="K7" s="52">
        <v>65.45</v>
      </c>
    </row>
    <row r="8" spans="1:11" x14ac:dyDescent="0.3">
      <c r="A8" s="96" t="s">
        <v>388</v>
      </c>
      <c r="B8" s="50" t="s">
        <v>375</v>
      </c>
      <c r="C8" s="51">
        <v>3</v>
      </c>
      <c r="D8" s="51"/>
      <c r="E8" s="51">
        <v>2</v>
      </c>
      <c r="F8" s="51"/>
      <c r="G8" s="51">
        <v>1</v>
      </c>
      <c r="H8" s="52">
        <v>226.66666666666671</v>
      </c>
      <c r="I8" s="52">
        <v>280</v>
      </c>
      <c r="J8" s="52">
        <v>75.3</v>
      </c>
      <c r="K8" s="52">
        <v>105.6</v>
      </c>
    </row>
    <row r="9" spans="1:11" x14ac:dyDescent="0.3">
      <c r="A9" s="96"/>
      <c r="B9" s="50" t="s">
        <v>282</v>
      </c>
      <c r="C9" s="51">
        <v>3</v>
      </c>
      <c r="D9" s="51"/>
      <c r="E9" s="51"/>
      <c r="F9" s="51"/>
      <c r="G9" s="51">
        <v>3</v>
      </c>
      <c r="H9" s="52">
        <v>11.93333333333333</v>
      </c>
      <c r="I9" s="52">
        <v>13.6</v>
      </c>
      <c r="J9" s="52">
        <v>9.6333333333333329</v>
      </c>
      <c r="K9" s="52">
        <v>11.1</v>
      </c>
    </row>
    <row r="10" spans="1:11" x14ac:dyDescent="0.3">
      <c r="A10" s="96"/>
      <c r="B10" s="50" t="s">
        <v>386</v>
      </c>
      <c r="C10" s="51">
        <v>2</v>
      </c>
      <c r="D10" s="51"/>
      <c r="E10" s="51"/>
      <c r="F10" s="51"/>
      <c r="G10" s="51">
        <v>2</v>
      </c>
      <c r="H10" s="52">
        <v>175</v>
      </c>
      <c r="I10" s="52">
        <v>175</v>
      </c>
      <c r="J10" s="52">
        <v>79.75</v>
      </c>
      <c r="K10" s="52">
        <v>79.75</v>
      </c>
    </row>
    <row r="11" spans="1:11" x14ac:dyDescent="0.3">
      <c r="A11" s="96"/>
      <c r="B11" s="50" t="s">
        <v>383</v>
      </c>
      <c r="C11" s="51">
        <v>2</v>
      </c>
      <c r="D11" s="51"/>
      <c r="E11" s="51"/>
      <c r="F11" s="51"/>
      <c r="G11" s="51">
        <v>2</v>
      </c>
      <c r="H11" s="52">
        <v>220</v>
      </c>
      <c r="I11" s="52">
        <v>220</v>
      </c>
      <c r="J11" s="52">
        <v>91.75</v>
      </c>
      <c r="K11" s="52">
        <v>91.75</v>
      </c>
    </row>
    <row r="12" spans="1:11" x14ac:dyDescent="0.3">
      <c r="A12" s="96" t="s">
        <v>390</v>
      </c>
      <c r="B12" s="50" t="s">
        <v>375</v>
      </c>
      <c r="C12" s="51">
        <v>3</v>
      </c>
      <c r="D12" s="51">
        <v>3</v>
      </c>
      <c r="E12" s="51"/>
      <c r="F12" s="51"/>
      <c r="G12" s="51"/>
      <c r="H12" s="52">
        <v>533.33333333333337</v>
      </c>
      <c r="I12" s="52">
        <v>660</v>
      </c>
      <c r="J12" s="52">
        <v>2287</v>
      </c>
      <c r="K12" s="52">
        <v>3210</v>
      </c>
    </row>
    <row r="13" spans="1:11" x14ac:dyDescent="0.3">
      <c r="A13" s="96"/>
      <c r="B13" s="50" t="s">
        <v>282</v>
      </c>
      <c r="C13" s="51">
        <v>4</v>
      </c>
      <c r="D13" s="51"/>
      <c r="E13" s="51"/>
      <c r="F13" s="51"/>
      <c r="G13" s="51">
        <v>4</v>
      </c>
      <c r="H13" s="52">
        <v>9.4749999999999996</v>
      </c>
      <c r="I13" s="52">
        <v>9.3000000000000007</v>
      </c>
      <c r="J13" s="52">
        <v>10.6</v>
      </c>
      <c r="K13" s="52">
        <v>10.25</v>
      </c>
    </row>
    <row r="14" spans="1:11" x14ac:dyDescent="0.3">
      <c r="A14" s="96"/>
      <c r="B14" s="50" t="s">
        <v>386</v>
      </c>
      <c r="C14" s="51">
        <v>2</v>
      </c>
      <c r="D14" s="51"/>
      <c r="E14" s="51"/>
      <c r="F14" s="51"/>
      <c r="G14" s="51">
        <v>2</v>
      </c>
      <c r="H14" s="52">
        <v>70.5</v>
      </c>
      <c r="I14" s="52">
        <v>70.5</v>
      </c>
      <c r="J14" s="52">
        <v>48.8</v>
      </c>
      <c r="K14" s="52">
        <v>48.8</v>
      </c>
    </row>
    <row r="15" spans="1:11" x14ac:dyDescent="0.3">
      <c r="A15" s="96"/>
      <c r="B15" s="50" t="s">
        <v>383</v>
      </c>
      <c r="C15" s="51">
        <v>2</v>
      </c>
      <c r="D15" s="51"/>
      <c r="E15" s="51"/>
      <c r="F15" s="51"/>
      <c r="G15" s="51">
        <v>2</v>
      </c>
      <c r="H15" s="52">
        <v>55</v>
      </c>
      <c r="I15" s="52">
        <v>55</v>
      </c>
      <c r="J15" s="52">
        <v>67</v>
      </c>
      <c r="K15" s="52">
        <v>67</v>
      </c>
    </row>
    <row r="16" spans="1:11" x14ac:dyDescent="0.3">
      <c r="A16" s="96" t="s">
        <v>391</v>
      </c>
      <c r="B16" s="50" t="s">
        <v>375</v>
      </c>
      <c r="C16" s="51">
        <v>6</v>
      </c>
      <c r="D16" s="51"/>
      <c r="E16" s="51">
        <v>1</v>
      </c>
      <c r="F16" s="51">
        <v>2</v>
      </c>
      <c r="G16" s="51">
        <v>3</v>
      </c>
      <c r="H16" s="52">
        <v>256</v>
      </c>
      <c r="I16" s="52">
        <v>111</v>
      </c>
      <c r="J16" s="52">
        <v>193.91666666666671</v>
      </c>
      <c r="K16" s="52">
        <v>72.900000000000006</v>
      </c>
    </row>
    <row r="17" spans="1:12" x14ac:dyDescent="0.3">
      <c r="A17" s="96"/>
      <c r="B17" s="50" t="s">
        <v>282</v>
      </c>
      <c r="C17" s="51">
        <v>6</v>
      </c>
      <c r="D17" s="51"/>
      <c r="E17" s="51"/>
      <c r="F17" s="51"/>
      <c r="G17" s="51">
        <v>6</v>
      </c>
      <c r="H17" s="52">
        <v>9.3999999999999986</v>
      </c>
      <c r="I17" s="52">
        <v>9.4499999999999993</v>
      </c>
      <c r="J17" s="52">
        <v>8.56</v>
      </c>
      <c r="K17" s="52">
        <v>10.119999999999999</v>
      </c>
    </row>
    <row r="18" spans="1:12" x14ac:dyDescent="0.3">
      <c r="A18" s="96"/>
      <c r="B18" s="50" t="s">
        <v>386</v>
      </c>
      <c r="C18" s="51">
        <v>5</v>
      </c>
      <c r="D18" s="51"/>
      <c r="E18" s="51">
        <v>1</v>
      </c>
      <c r="F18" s="51"/>
      <c r="G18" s="51">
        <v>4</v>
      </c>
      <c r="H18" s="52">
        <v>441.6</v>
      </c>
      <c r="I18" s="52">
        <v>310</v>
      </c>
      <c r="J18" s="52">
        <v>159.28</v>
      </c>
      <c r="K18" s="52">
        <v>150</v>
      </c>
    </row>
    <row r="19" spans="1:12" x14ac:dyDescent="0.3">
      <c r="A19" s="96"/>
      <c r="B19" s="50" t="s">
        <v>383</v>
      </c>
      <c r="C19" s="51">
        <v>5</v>
      </c>
      <c r="D19" s="51"/>
      <c r="E19" s="51"/>
      <c r="F19" s="51"/>
      <c r="G19" s="51">
        <v>5</v>
      </c>
      <c r="H19" s="52">
        <v>430.2</v>
      </c>
      <c r="I19" s="52">
        <v>100</v>
      </c>
      <c r="J19" s="52">
        <v>59.96</v>
      </c>
      <c r="K19" s="52">
        <v>53.1</v>
      </c>
    </row>
    <row r="20" spans="1:12" x14ac:dyDescent="0.3">
      <c r="A20" s="96" t="s">
        <v>392</v>
      </c>
      <c r="B20" s="50" t="s">
        <v>375</v>
      </c>
      <c r="C20" s="51">
        <v>10</v>
      </c>
      <c r="D20" s="51"/>
      <c r="E20" s="51"/>
      <c r="F20" s="51">
        <v>2</v>
      </c>
      <c r="G20" s="51">
        <v>8</v>
      </c>
      <c r="H20" s="52">
        <v>133.6</v>
      </c>
      <c r="I20" s="52">
        <v>141.5</v>
      </c>
      <c r="J20" s="52">
        <v>109.43</v>
      </c>
      <c r="K20" s="52">
        <v>111.85</v>
      </c>
    </row>
    <row r="21" spans="1:12" x14ac:dyDescent="0.3">
      <c r="A21" s="96"/>
      <c r="B21" s="50" t="s">
        <v>282</v>
      </c>
      <c r="C21" s="51">
        <v>10</v>
      </c>
      <c r="D21" s="51"/>
      <c r="E21" s="51"/>
      <c r="F21" s="51"/>
      <c r="G21" s="51">
        <v>10</v>
      </c>
      <c r="H21" s="52">
        <v>18.149999999999999</v>
      </c>
      <c r="I21" s="52">
        <v>20</v>
      </c>
      <c r="J21" s="52">
        <v>22.17</v>
      </c>
      <c r="K21" s="52">
        <v>23</v>
      </c>
    </row>
    <row r="22" spans="1:12" x14ac:dyDescent="0.3">
      <c r="A22" s="96"/>
      <c r="B22" s="50" t="s">
        <v>386</v>
      </c>
      <c r="C22" s="51">
        <v>10</v>
      </c>
      <c r="D22" s="51"/>
      <c r="E22" s="51">
        <v>3</v>
      </c>
      <c r="F22" s="51"/>
      <c r="G22" s="51">
        <v>7</v>
      </c>
      <c r="H22" s="52">
        <v>979</v>
      </c>
      <c r="I22" s="52">
        <v>840</v>
      </c>
      <c r="J22" s="52">
        <v>153.72</v>
      </c>
      <c r="K22" s="52">
        <v>156</v>
      </c>
    </row>
    <row r="23" spans="1:12" x14ac:dyDescent="0.3">
      <c r="A23" s="96"/>
      <c r="B23" s="50" t="s">
        <v>383</v>
      </c>
      <c r="C23" s="51">
        <v>10</v>
      </c>
      <c r="D23" s="51"/>
      <c r="E23" s="51">
        <v>3</v>
      </c>
      <c r="F23" s="51"/>
      <c r="G23" s="51">
        <v>7</v>
      </c>
      <c r="H23" s="52">
        <v>1068</v>
      </c>
      <c r="I23" s="52">
        <v>1085</v>
      </c>
      <c r="J23" s="52">
        <v>208.82</v>
      </c>
      <c r="K23" s="52">
        <v>189.5</v>
      </c>
    </row>
    <row r="24" spans="1:12" x14ac:dyDescent="0.3">
      <c r="A24" s="96" t="s">
        <v>389</v>
      </c>
      <c r="B24" s="50" t="s">
        <v>375</v>
      </c>
      <c r="C24" s="51">
        <v>8</v>
      </c>
      <c r="D24" s="51"/>
      <c r="E24" s="51">
        <v>3</v>
      </c>
      <c r="F24" s="51"/>
      <c r="G24" s="51">
        <v>5</v>
      </c>
      <c r="H24" s="52">
        <v>142.625</v>
      </c>
      <c r="I24" s="52">
        <v>102.5</v>
      </c>
      <c r="J24" s="52">
        <v>53.45</v>
      </c>
      <c r="K24" s="52">
        <v>42.3</v>
      </c>
    </row>
    <row r="25" spans="1:12" x14ac:dyDescent="0.3">
      <c r="A25" s="96"/>
      <c r="B25" s="50" t="s">
        <v>282</v>
      </c>
      <c r="C25" s="51">
        <v>7</v>
      </c>
      <c r="D25" s="51"/>
      <c r="E25" s="51"/>
      <c r="F25" s="51"/>
      <c r="G25" s="51">
        <v>7</v>
      </c>
      <c r="H25" s="52">
        <v>9.0942857142857143</v>
      </c>
      <c r="I25" s="52">
        <v>10</v>
      </c>
      <c r="J25" s="52">
        <v>9.4285714285714288</v>
      </c>
      <c r="K25" s="52">
        <v>8.06</v>
      </c>
    </row>
    <row r="26" spans="1:12" x14ac:dyDescent="0.3">
      <c r="A26" s="96"/>
      <c r="B26" s="50" t="s">
        <v>386</v>
      </c>
      <c r="C26" s="51">
        <v>7</v>
      </c>
      <c r="D26" s="51"/>
      <c r="E26" s="51">
        <v>1</v>
      </c>
      <c r="F26" s="51">
        <v>1</v>
      </c>
      <c r="G26" s="51">
        <v>5</v>
      </c>
      <c r="H26" s="52">
        <v>606.14285714285711</v>
      </c>
      <c r="I26" s="52">
        <v>110</v>
      </c>
      <c r="J26" s="52">
        <v>362.69999999999987</v>
      </c>
      <c r="K26" s="52">
        <v>42.2</v>
      </c>
    </row>
    <row r="27" spans="1:12" x14ac:dyDescent="0.3">
      <c r="A27" s="96"/>
      <c r="B27" s="50" t="s">
        <v>383</v>
      </c>
      <c r="C27" s="51">
        <v>7</v>
      </c>
      <c r="D27" s="51"/>
      <c r="E27" s="51"/>
      <c r="F27" s="51"/>
      <c r="G27" s="51">
        <v>7</v>
      </c>
      <c r="H27" s="52">
        <v>184.57142857142861</v>
      </c>
      <c r="I27" s="52">
        <v>130</v>
      </c>
      <c r="J27" s="52">
        <v>100.5285714285714</v>
      </c>
      <c r="K27" s="52">
        <v>54</v>
      </c>
    </row>
    <row r="28" spans="1:12" x14ac:dyDescent="0.3">
      <c r="A28" s="96" t="s">
        <v>393</v>
      </c>
      <c r="B28" s="50" t="s">
        <v>375</v>
      </c>
      <c r="C28" s="51">
        <v>9</v>
      </c>
      <c r="D28" s="51">
        <v>1</v>
      </c>
      <c r="E28" s="51">
        <v>5</v>
      </c>
      <c r="F28" s="51">
        <v>1</v>
      </c>
      <c r="G28" s="51">
        <v>2</v>
      </c>
      <c r="H28" s="52">
        <v>334.22222222222217</v>
      </c>
      <c r="I28" s="52">
        <v>360</v>
      </c>
      <c r="J28" s="52">
        <v>131.88888888888891</v>
      </c>
      <c r="K28" s="52">
        <v>107.5</v>
      </c>
    </row>
    <row r="29" spans="1:12" x14ac:dyDescent="0.3">
      <c r="A29" s="96"/>
      <c r="B29" s="50" t="s">
        <v>282</v>
      </c>
      <c r="C29" s="51">
        <v>4</v>
      </c>
      <c r="D29" s="51"/>
      <c r="E29" s="51"/>
      <c r="F29" s="51"/>
      <c r="G29" s="51">
        <v>4</v>
      </c>
      <c r="H29" s="52">
        <v>22</v>
      </c>
      <c r="I29" s="52">
        <v>16.8</v>
      </c>
      <c r="J29" s="52">
        <v>16.015000000000001</v>
      </c>
      <c r="K29" s="52">
        <v>11.55</v>
      </c>
    </row>
    <row r="30" spans="1:12" x14ac:dyDescent="0.3">
      <c r="A30" s="96"/>
      <c r="B30" s="50" t="s">
        <v>386</v>
      </c>
      <c r="C30" s="51">
        <v>8</v>
      </c>
      <c r="D30" s="51"/>
      <c r="E30" s="51">
        <v>1</v>
      </c>
      <c r="F30" s="51"/>
      <c r="G30" s="51">
        <v>7</v>
      </c>
      <c r="H30" s="52">
        <v>287.125</v>
      </c>
      <c r="I30" s="52">
        <v>140</v>
      </c>
      <c r="J30" s="52">
        <v>101.1</v>
      </c>
      <c r="K30" s="52">
        <v>46.5</v>
      </c>
    </row>
    <row r="31" spans="1:12" x14ac:dyDescent="0.3">
      <c r="A31" s="96"/>
      <c r="B31" s="50" t="s">
        <v>383</v>
      </c>
      <c r="C31" s="51">
        <v>8</v>
      </c>
      <c r="D31" s="51"/>
      <c r="E31" s="51">
        <v>1</v>
      </c>
      <c r="F31" s="51"/>
      <c r="G31" s="51">
        <v>7</v>
      </c>
      <c r="H31" s="52">
        <v>478.5</v>
      </c>
      <c r="I31" s="52">
        <v>205</v>
      </c>
      <c r="J31" s="52">
        <v>119.4375</v>
      </c>
      <c r="K31" s="52">
        <v>53.650000000000013</v>
      </c>
    </row>
    <row r="32" spans="1:12" x14ac:dyDescent="0.3">
      <c r="A32" s="53" t="s">
        <v>316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</row>
    <row r="33" spans="1:12" x14ac:dyDescent="0.3">
      <c r="A33" s="36" t="s">
        <v>421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12" x14ac:dyDescent="0.3">
      <c r="A34" s="36" t="s">
        <v>383</v>
      </c>
      <c r="B34" s="37" t="s">
        <v>403</v>
      </c>
      <c r="C34" s="35"/>
      <c r="D34" s="35"/>
      <c r="E34" s="36"/>
      <c r="F34" s="36" t="s">
        <v>401</v>
      </c>
      <c r="G34" s="38" t="s">
        <v>407</v>
      </c>
      <c r="H34" s="36"/>
      <c r="I34" s="36"/>
      <c r="J34" s="36"/>
      <c r="K34" s="36"/>
      <c r="L34" s="36"/>
    </row>
    <row r="35" spans="1:12" x14ac:dyDescent="0.3">
      <c r="A35" s="36" t="s">
        <v>399</v>
      </c>
      <c r="B35" s="38" t="s">
        <v>404</v>
      </c>
      <c r="C35" s="35"/>
      <c r="D35" s="35"/>
      <c r="E35" s="36"/>
      <c r="F35" s="36" t="s">
        <v>322</v>
      </c>
      <c r="G35" s="38" t="s">
        <v>413</v>
      </c>
      <c r="H35" s="36"/>
      <c r="I35" s="36"/>
      <c r="J35" s="36"/>
      <c r="K35" s="36"/>
      <c r="L35" s="36"/>
    </row>
    <row r="36" spans="1:12" x14ac:dyDescent="0.3">
      <c r="A36" s="36" t="s">
        <v>398</v>
      </c>
      <c r="B36" s="38" t="s">
        <v>405</v>
      </c>
      <c r="C36" s="35"/>
      <c r="D36" s="35"/>
      <c r="E36" s="33"/>
      <c r="F36" s="36" t="s">
        <v>400</v>
      </c>
      <c r="G36" s="34" t="s">
        <v>408</v>
      </c>
      <c r="H36" s="36"/>
      <c r="I36" s="33"/>
      <c r="J36" s="33"/>
      <c r="K36" s="33"/>
    </row>
    <row r="37" spans="1:12" x14ac:dyDescent="0.3">
      <c r="A37" s="36" t="s">
        <v>402</v>
      </c>
      <c r="B37" s="34" t="s">
        <v>406</v>
      </c>
      <c r="C37" s="35"/>
      <c r="D37" s="35"/>
      <c r="E37" s="33"/>
      <c r="F37" s="36" t="s">
        <v>409</v>
      </c>
      <c r="G37" s="36" t="s">
        <v>410</v>
      </c>
      <c r="H37" s="33"/>
      <c r="I37" s="33"/>
      <c r="J37" s="33"/>
      <c r="K37" s="33"/>
    </row>
    <row r="38" spans="1:12" x14ac:dyDescent="0.3">
      <c r="C38" s="35"/>
      <c r="D38" s="35"/>
      <c r="E38" s="33"/>
      <c r="F38" s="33"/>
      <c r="G38" s="33"/>
      <c r="H38" s="33"/>
      <c r="I38" s="33"/>
      <c r="J38" s="33"/>
      <c r="K38" s="33"/>
    </row>
    <row r="39" spans="1:12" x14ac:dyDescent="0.3">
      <c r="C39" s="35"/>
      <c r="D39" s="35"/>
      <c r="E39" s="33"/>
      <c r="F39" s="33"/>
      <c r="G39" s="33"/>
      <c r="H39" s="33"/>
      <c r="I39" s="33"/>
      <c r="J39" s="33"/>
      <c r="K39" s="33"/>
    </row>
    <row r="40" spans="1:12" x14ac:dyDescent="0.3">
      <c r="C40" s="36"/>
      <c r="D40" s="35"/>
      <c r="E40" s="33"/>
      <c r="F40" s="33"/>
      <c r="G40" s="33"/>
      <c r="H40" s="33"/>
      <c r="I40" s="33"/>
      <c r="J40" s="33"/>
      <c r="K40" s="33"/>
    </row>
    <row r="41" spans="1:12" x14ac:dyDescent="0.3">
      <c r="A41" s="44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2" x14ac:dyDescent="0.3">
      <c r="A42" s="44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2" x14ac:dyDescent="0.3">
      <c r="A43" s="44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2" x14ac:dyDescent="0.3">
      <c r="A44" s="44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2" x14ac:dyDescent="0.3">
      <c r="A45" s="44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2" x14ac:dyDescent="0.3">
      <c r="A46" s="44"/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2" x14ac:dyDescent="0.3">
      <c r="A47" s="44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2" x14ac:dyDescent="0.3">
      <c r="A48" s="44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3">
      <c r="A49" s="44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3">
      <c r="A50" s="44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3">
      <c r="A51" s="44"/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x14ac:dyDescent="0.3">
      <c r="A52" s="44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3">
      <c r="A53" s="44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3">
      <c r="A54" s="44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3">
      <c r="A55" s="44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3">
      <c r="A56" s="44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x14ac:dyDescent="0.3">
      <c r="A57" s="44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3">
      <c r="A58" s="44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3">
      <c r="A59" s="44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3">
      <c r="A60" s="44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3">
      <c r="A61" s="44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x14ac:dyDescent="0.3">
      <c r="A62" s="44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x14ac:dyDescent="0.3">
      <c r="A63" s="44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3">
      <c r="A64" s="44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3">
      <c r="A65" s="44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3">
      <c r="A66" s="44"/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1:11" x14ac:dyDescent="0.3">
      <c r="A67" s="44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3">
      <c r="A68" s="44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3">
      <c r="A69" s="44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3">
      <c r="A70" s="44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3">
      <c r="A71" s="44"/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1" x14ac:dyDescent="0.3">
      <c r="A72" s="44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3">
      <c r="A73" s="44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3">
      <c r="A74" s="44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3">
      <c r="A75" s="44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3">
      <c r="A76" s="44"/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11" x14ac:dyDescent="0.3">
      <c r="A77" s="44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3">
      <c r="A78" s="44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3">
      <c r="A79" s="44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3">
      <c r="A80" s="44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3">
      <c r="A81" s="44"/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1:11" x14ac:dyDescent="0.3">
      <c r="A82" s="44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3">
      <c r="A83" s="44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3">
      <c r="A84" s="44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3">
      <c r="A85" s="44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3">
      <c r="A86" s="44"/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1:11" x14ac:dyDescent="0.3">
      <c r="A87" s="44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3">
      <c r="A88" s="44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3">
      <c r="A89" s="44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3">
      <c r="A90" s="44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3">
      <c r="A91" s="44"/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1:11" x14ac:dyDescent="0.3">
      <c r="A92" s="44"/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1:11" x14ac:dyDescent="0.3">
      <c r="A93" s="44"/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1:11" x14ac:dyDescent="0.3">
      <c r="A94" s="44"/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1:11" x14ac:dyDescent="0.3">
      <c r="A95" s="44"/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1:11" x14ac:dyDescent="0.3">
      <c r="A96" s="44"/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1:11" x14ac:dyDescent="0.3">
      <c r="A97" s="44"/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1:11" x14ac:dyDescent="0.3">
      <c r="A98" s="44"/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1:11" x14ac:dyDescent="0.3">
      <c r="A99" s="44"/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1:11" x14ac:dyDescent="0.3">
      <c r="A100" s="44"/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1:11" x14ac:dyDescent="0.3">
      <c r="A101" s="44"/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1:11" x14ac:dyDescent="0.3">
      <c r="A102" s="44"/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1:11" x14ac:dyDescent="0.3">
      <c r="A103" s="44"/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1:11" x14ac:dyDescent="0.3">
      <c r="A104" s="44"/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1:11" x14ac:dyDescent="0.3">
      <c r="A105" s="44"/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1:11" x14ac:dyDescent="0.3">
      <c r="A106" s="44"/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1" x14ac:dyDescent="0.3">
      <c r="A107" s="44"/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1" x14ac:dyDescent="0.3">
      <c r="A108" s="44"/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1:11" x14ac:dyDescent="0.3">
      <c r="A109" s="44"/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1:11" x14ac:dyDescent="0.3">
      <c r="A110" s="44"/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1:11" x14ac:dyDescent="0.3">
      <c r="A111" s="44"/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1:11" x14ac:dyDescent="0.3">
      <c r="A112" s="44"/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1:11" x14ac:dyDescent="0.3">
      <c r="A113" s="44"/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1:11" x14ac:dyDescent="0.3">
      <c r="A114" s="44"/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1:11" x14ac:dyDescent="0.3">
      <c r="A115" s="44"/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1:11" x14ac:dyDescent="0.3">
      <c r="A116" s="44"/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1:11" x14ac:dyDescent="0.3">
      <c r="A117" s="44"/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1:11" x14ac:dyDescent="0.3">
      <c r="A118" s="44"/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1:11" x14ac:dyDescent="0.3">
      <c r="A119" s="44"/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1:11" x14ac:dyDescent="0.3">
      <c r="A120" s="44"/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1:11" x14ac:dyDescent="0.3">
      <c r="A121" s="44"/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1:11" x14ac:dyDescent="0.3">
      <c r="A122" s="44"/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1:11" x14ac:dyDescent="0.3">
      <c r="A123" s="44"/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1:11" x14ac:dyDescent="0.3">
      <c r="A124" s="44"/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1:11" x14ac:dyDescent="0.3">
      <c r="A125" s="44"/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1:11" x14ac:dyDescent="0.3">
      <c r="A126" s="44"/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1:11" x14ac:dyDescent="0.3">
      <c r="A127" s="44"/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1:11" x14ac:dyDescent="0.3">
      <c r="A128" s="44"/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1:11" x14ac:dyDescent="0.3">
      <c r="A129" s="44"/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1:11" x14ac:dyDescent="0.3">
      <c r="A130" s="44"/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1:11" x14ac:dyDescent="0.3">
      <c r="A131" s="44"/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1:11" x14ac:dyDescent="0.3">
      <c r="A132" s="44"/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1:11" x14ac:dyDescent="0.3">
      <c r="A133" s="44"/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1:11" x14ac:dyDescent="0.3">
      <c r="A134" s="44"/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1:11" x14ac:dyDescent="0.3">
      <c r="A135" s="44"/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1:11" x14ac:dyDescent="0.3">
      <c r="A136" s="44"/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1:11" x14ac:dyDescent="0.3">
      <c r="A137" s="44"/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1:11" x14ac:dyDescent="0.3">
      <c r="A138" s="44"/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1:11" x14ac:dyDescent="0.3">
      <c r="A139" s="44"/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1:11" x14ac:dyDescent="0.3">
      <c r="A140" s="44"/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1:11" x14ac:dyDescent="0.3">
      <c r="A141" s="44"/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1:11" x14ac:dyDescent="0.3">
      <c r="A142" s="44"/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1:11" x14ac:dyDescent="0.3">
      <c r="A143" s="44"/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1:11" x14ac:dyDescent="0.3">
      <c r="A144" s="44"/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1:11" x14ac:dyDescent="0.3">
      <c r="A145" s="44"/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1:11" x14ac:dyDescent="0.3">
      <c r="A146" s="44"/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1:11" x14ac:dyDescent="0.3">
      <c r="A147" s="44"/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1:11" x14ac:dyDescent="0.3">
      <c r="A148" s="44"/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1:11" x14ac:dyDescent="0.3">
      <c r="A149" s="44"/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1:11" x14ac:dyDescent="0.3">
      <c r="A150" s="44"/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1:11" x14ac:dyDescent="0.3">
      <c r="A151" s="44"/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1:11" x14ac:dyDescent="0.3">
      <c r="A152" s="44"/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1:11" x14ac:dyDescent="0.3">
      <c r="A153" s="44"/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1:11" x14ac:dyDescent="0.3">
      <c r="A154" s="44"/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1:11" x14ac:dyDescent="0.3">
      <c r="A155" s="44"/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1:11" x14ac:dyDescent="0.3">
      <c r="A156" s="44"/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1:11" x14ac:dyDescent="0.3">
      <c r="A157" s="44"/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1:11" x14ac:dyDescent="0.3">
      <c r="A158" s="44"/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1:11" x14ac:dyDescent="0.3">
      <c r="A159" s="44"/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1:11" x14ac:dyDescent="0.3">
      <c r="A160" s="44"/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1:11" x14ac:dyDescent="0.3">
      <c r="A161" s="44"/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1:11" x14ac:dyDescent="0.3">
      <c r="A162" s="44"/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1:11" x14ac:dyDescent="0.3">
      <c r="A163" s="44"/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1:11" x14ac:dyDescent="0.3">
      <c r="A164" s="44"/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1:11" x14ac:dyDescent="0.3">
      <c r="A165" s="44"/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1:11" x14ac:dyDescent="0.3">
      <c r="A166" s="44"/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1:11" x14ac:dyDescent="0.3">
      <c r="A167" s="44"/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1:11" x14ac:dyDescent="0.3">
      <c r="A168" s="44"/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1:11" x14ac:dyDescent="0.3">
      <c r="A169" s="44"/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1:11" x14ac:dyDescent="0.3">
      <c r="A170" s="44"/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1:11" x14ac:dyDescent="0.3">
      <c r="A171" s="44"/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1:11" x14ac:dyDescent="0.3">
      <c r="A172" s="44"/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1:11" x14ac:dyDescent="0.3">
      <c r="A173" s="44"/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1:11" x14ac:dyDescent="0.3">
      <c r="A174" s="44"/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1:11" x14ac:dyDescent="0.3">
      <c r="A175" s="44"/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1:11" x14ac:dyDescent="0.3">
      <c r="A176" s="44"/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1:11" x14ac:dyDescent="0.3">
      <c r="A177" s="44"/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1:11" x14ac:dyDescent="0.3">
      <c r="A178" s="44"/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1:11" x14ac:dyDescent="0.3">
      <c r="A179" s="44"/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1:11" x14ac:dyDescent="0.3">
      <c r="A180" s="44"/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1:11" x14ac:dyDescent="0.3">
      <c r="A181" s="44"/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1:11" x14ac:dyDescent="0.3">
      <c r="A182" s="44"/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1:11" x14ac:dyDescent="0.3">
      <c r="A183" s="44"/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1:11" x14ac:dyDescent="0.3">
      <c r="A184" s="44"/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1:11" x14ac:dyDescent="0.3">
      <c r="A185" s="44"/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1:11" x14ac:dyDescent="0.3">
      <c r="A186" s="44"/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1:11" x14ac:dyDescent="0.3">
      <c r="A187" s="44"/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1:11" x14ac:dyDescent="0.3">
      <c r="A188" s="44"/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1:11" x14ac:dyDescent="0.3">
      <c r="A189" s="44"/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1:11" x14ac:dyDescent="0.3">
      <c r="A190" s="44"/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1:11" x14ac:dyDescent="0.3">
      <c r="A191" s="44"/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1:11" x14ac:dyDescent="0.3">
      <c r="A192" s="44"/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1:11" x14ac:dyDescent="0.3">
      <c r="A193" s="44"/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1:11" x14ac:dyDescent="0.3">
      <c r="A194" s="44"/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1:11" x14ac:dyDescent="0.3">
      <c r="A195" s="44"/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1:11" x14ac:dyDescent="0.3">
      <c r="A196" s="44"/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1:11" x14ac:dyDescent="0.3">
      <c r="A197" s="44"/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1:11" x14ac:dyDescent="0.3">
      <c r="A198" s="44"/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1:11" x14ac:dyDescent="0.3">
      <c r="A199" s="44"/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1:11" x14ac:dyDescent="0.3">
      <c r="A200" s="44"/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1:11" x14ac:dyDescent="0.3">
      <c r="A201" s="44"/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1:11" x14ac:dyDescent="0.3">
      <c r="A202" s="44"/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1:11" x14ac:dyDescent="0.3">
      <c r="A203" s="44"/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1:11" x14ac:dyDescent="0.3">
      <c r="A204" s="44"/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1:11" x14ac:dyDescent="0.3">
      <c r="A205" s="44"/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1:11" x14ac:dyDescent="0.3">
      <c r="A206" s="44"/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1:11" x14ac:dyDescent="0.3">
      <c r="A207" s="44"/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1:11" x14ac:dyDescent="0.3">
      <c r="A208" s="44"/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1:11" x14ac:dyDescent="0.3">
      <c r="A209" s="44"/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1:11" x14ac:dyDescent="0.3">
      <c r="A210" s="44"/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1:11" x14ac:dyDescent="0.3">
      <c r="A211" s="44"/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1:11" x14ac:dyDescent="0.3">
      <c r="A212" s="44"/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1:11" x14ac:dyDescent="0.3">
      <c r="A213" s="44"/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1:11" x14ac:dyDescent="0.3">
      <c r="A214" s="44"/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1:11" x14ac:dyDescent="0.3">
      <c r="A215" s="44"/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1:11" x14ac:dyDescent="0.3">
      <c r="A216" s="44"/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1:11" x14ac:dyDescent="0.3">
      <c r="A217" s="44"/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1:11" x14ac:dyDescent="0.3">
      <c r="A218" s="44"/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1:11" x14ac:dyDescent="0.3">
      <c r="A219" s="44"/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1:11" x14ac:dyDescent="0.3">
      <c r="A220" s="44"/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1:11" x14ac:dyDescent="0.3">
      <c r="A221" s="44"/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1:11" x14ac:dyDescent="0.3">
      <c r="A222" s="44"/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1:11" x14ac:dyDescent="0.3">
      <c r="A223" s="44"/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1:11" x14ac:dyDescent="0.3">
      <c r="A224" s="44"/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1:11" x14ac:dyDescent="0.3">
      <c r="A225" s="44"/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1:11" x14ac:dyDescent="0.3">
      <c r="A226" s="44"/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1:11" x14ac:dyDescent="0.3">
      <c r="A227" s="44"/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1:11" x14ac:dyDescent="0.3">
      <c r="A228" s="44"/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1:11" x14ac:dyDescent="0.3">
      <c r="A229" s="44"/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1:11" x14ac:dyDescent="0.3">
      <c r="A230" s="44"/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1:11" x14ac:dyDescent="0.3">
      <c r="A231" s="44"/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1:11" x14ac:dyDescent="0.3">
      <c r="A232" s="44"/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1:11" x14ac:dyDescent="0.3">
      <c r="A233" s="44"/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1:11" x14ac:dyDescent="0.3">
      <c r="A234" s="44"/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1:11" x14ac:dyDescent="0.3">
      <c r="A235" s="44"/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1:11" x14ac:dyDescent="0.3">
      <c r="A236" s="44"/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1:11" x14ac:dyDescent="0.3">
      <c r="A237" s="44"/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1:11" x14ac:dyDescent="0.3">
      <c r="A238" s="44"/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1:11" x14ac:dyDescent="0.3">
      <c r="A239" s="44"/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1:11" x14ac:dyDescent="0.3">
      <c r="A240" s="44"/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1:11" x14ac:dyDescent="0.3">
      <c r="A241" s="44"/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1:11" x14ac:dyDescent="0.3">
      <c r="A242" s="44"/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1:11" x14ac:dyDescent="0.3">
      <c r="A243" s="44"/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1:11" x14ac:dyDescent="0.3">
      <c r="A244" s="44"/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1:11" x14ac:dyDescent="0.3">
      <c r="A245" s="44"/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1:11" x14ac:dyDescent="0.3">
      <c r="A246" s="44"/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1:11" x14ac:dyDescent="0.3">
      <c r="A247" s="44"/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1:11" x14ac:dyDescent="0.3">
      <c r="A248" s="44"/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1:11" x14ac:dyDescent="0.3">
      <c r="A249" s="44"/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1:11" x14ac:dyDescent="0.3">
      <c r="A250" s="44"/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1:11" x14ac:dyDescent="0.3">
      <c r="A251" s="44"/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1:11" x14ac:dyDescent="0.3">
      <c r="A252" s="44"/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1:11" x14ac:dyDescent="0.3">
      <c r="A253" s="44"/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1:11" x14ac:dyDescent="0.3">
      <c r="A254" s="44"/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1:11" x14ac:dyDescent="0.3">
      <c r="A255" s="44"/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1:11" x14ac:dyDescent="0.3">
      <c r="A256" s="44"/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1:11" x14ac:dyDescent="0.3">
      <c r="A257" s="44"/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1:11" x14ac:dyDescent="0.3">
      <c r="A258" s="44"/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1:11" x14ac:dyDescent="0.3">
      <c r="A259" s="44"/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1:11" x14ac:dyDescent="0.3">
      <c r="A260" s="44"/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1:11" x14ac:dyDescent="0.3">
      <c r="A261" s="44"/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1:11" x14ac:dyDescent="0.3">
      <c r="A262" s="44"/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1:11" x14ac:dyDescent="0.3">
      <c r="A263" s="44"/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1:11" x14ac:dyDescent="0.3">
      <c r="A264" s="44"/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1:11" x14ac:dyDescent="0.3">
      <c r="A265" s="44"/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1:11" x14ac:dyDescent="0.3">
      <c r="A266" s="44"/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1:11" x14ac:dyDescent="0.3">
      <c r="A267" s="44"/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1:11" x14ac:dyDescent="0.3">
      <c r="A268" s="44"/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1:11" x14ac:dyDescent="0.3">
      <c r="A269" s="44"/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1:11" x14ac:dyDescent="0.3">
      <c r="A270" s="44"/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1:11" x14ac:dyDescent="0.3">
      <c r="F271" s="33"/>
      <c r="G271" s="33"/>
      <c r="H271" s="33"/>
    </row>
  </sheetData>
  <mergeCells count="14">
    <mergeCell ref="A1:K1"/>
    <mergeCell ref="H2:I2"/>
    <mergeCell ref="J2:K2"/>
    <mergeCell ref="A28:A31"/>
    <mergeCell ref="C2:C3"/>
    <mergeCell ref="A2:A3"/>
    <mergeCell ref="B2:B3"/>
    <mergeCell ref="A4:A7"/>
    <mergeCell ref="A8:A11"/>
    <mergeCell ref="A12:A15"/>
    <mergeCell ref="A16:A19"/>
    <mergeCell ref="A20:A23"/>
    <mergeCell ref="A24:A27"/>
    <mergeCell ref="D2:G2"/>
  </mergeCells>
  <pageMargins left="0.7" right="0.7" top="0.75" bottom="0.75" header="0.3" footer="0.3"/>
  <pageSetup scale="85" orientation="landscape" r:id="rId1"/>
  <headerFooter>
    <oddHeader>&amp;L&amp;"-,Bold"Table I-2
Resampled Surface Sediment Data Summary by Recovery Category Evaluation Area</oddHeader>
    <oddFooter>&amp;L&amp;8Pre-Design Investigation Phase 1
Data Evaluation Report, LDW Upper Reach&amp;R&amp;8February 2021
Page &amp;P of &amp;N</oddFooter>
  </headerFooter>
  <rowBreaks count="1" manualBreakCount="1">
    <brk id="3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3"/>
  <sheetViews>
    <sheetView topLeftCell="A2" zoomScaleNormal="100" zoomScaleSheetLayoutView="100" zoomScalePageLayoutView="75" workbookViewId="0">
      <selection activeCell="H15" sqref="H15"/>
    </sheetView>
  </sheetViews>
  <sheetFormatPr defaultRowHeight="14.4" x14ac:dyDescent="0.3"/>
  <cols>
    <col min="2" max="2" width="9.21875" style="18"/>
    <col min="3" max="3" width="16.5546875" bestFit="1" customWidth="1"/>
    <col min="4" max="4" width="16.109375" bestFit="1" customWidth="1"/>
    <col min="6" max="6" width="11.33203125" style="18" customWidth="1"/>
    <col min="7" max="7" width="9.21875" style="18"/>
    <col min="8" max="11" width="9.109375" style="18"/>
    <col min="12" max="12" width="12.88671875" customWidth="1"/>
    <col min="13" max="13" width="14.5546875" bestFit="1" customWidth="1"/>
    <col min="14" max="14" width="11.21875" customWidth="1"/>
    <col min="15" max="15" width="10.5546875" style="18" customWidth="1"/>
    <col min="16" max="16" width="9.21875" style="18"/>
    <col min="17" max="20" width="9.109375" style="18"/>
    <col min="21" max="21" width="8.6640625" style="18"/>
    <col min="22" max="22" width="10.44140625" style="21" customWidth="1"/>
    <col min="23" max="24" width="9.109375" style="21"/>
  </cols>
  <sheetData>
    <row r="1" spans="1:24" hidden="1" x14ac:dyDescent="0.3">
      <c r="A1" s="29"/>
      <c r="B1" s="72"/>
    </row>
    <row r="2" spans="1:24" s="32" customFormat="1" ht="13.8" x14ac:dyDescent="0.3">
      <c r="A2" s="54"/>
      <c r="B2" s="73"/>
      <c r="C2" s="101" t="s">
        <v>365</v>
      </c>
      <c r="D2" s="101"/>
      <c r="E2" s="101"/>
      <c r="F2" s="101"/>
      <c r="G2" s="101"/>
      <c r="H2" s="101"/>
      <c r="I2" s="101"/>
      <c r="J2" s="101"/>
      <c r="K2" s="101"/>
      <c r="L2" s="102" t="s">
        <v>356</v>
      </c>
      <c r="M2" s="102"/>
      <c r="N2" s="102"/>
      <c r="O2" s="102"/>
      <c r="P2" s="102"/>
      <c r="Q2" s="102"/>
      <c r="R2" s="102"/>
      <c r="S2" s="102"/>
      <c r="T2" s="102"/>
      <c r="U2" s="103" t="s">
        <v>364</v>
      </c>
      <c r="V2" s="103"/>
      <c r="W2" s="103"/>
      <c r="X2" s="103"/>
    </row>
    <row r="3" spans="1:24" s="1" customFormat="1" ht="48.6" x14ac:dyDescent="0.3">
      <c r="A3" s="55" t="s">
        <v>394</v>
      </c>
      <c r="B3" s="55" t="s">
        <v>322</v>
      </c>
      <c r="C3" s="56" t="s">
        <v>324</v>
      </c>
      <c r="D3" s="56" t="s">
        <v>330</v>
      </c>
      <c r="E3" s="56" t="s">
        <v>325</v>
      </c>
      <c r="F3" s="56" t="s">
        <v>323</v>
      </c>
      <c r="G3" s="56" t="s">
        <v>8</v>
      </c>
      <c r="H3" s="56" t="s">
        <v>329</v>
      </c>
      <c r="I3" s="56" t="s">
        <v>328</v>
      </c>
      <c r="J3" s="56" t="s">
        <v>327</v>
      </c>
      <c r="K3" s="56" t="s">
        <v>326</v>
      </c>
      <c r="L3" s="57" t="s">
        <v>2</v>
      </c>
      <c r="M3" s="57" t="s">
        <v>4</v>
      </c>
      <c r="N3" s="57" t="s">
        <v>5</v>
      </c>
      <c r="O3" s="57" t="s">
        <v>323</v>
      </c>
      <c r="P3" s="57" t="s">
        <v>8</v>
      </c>
      <c r="Q3" s="57" t="s">
        <v>10</v>
      </c>
      <c r="R3" s="57" t="s">
        <v>11</v>
      </c>
      <c r="S3" s="57" t="s">
        <v>12</v>
      </c>
      <c r="T3" s="57" t="s">
        <v>326</v>
      </c>
      <c r="U3" s="58" t="s">
        <v>395</v>
      </c>
      <c r="V3" s="58" t="s">
        <v>424</v>
      </c>
      <c r="W3" s="58" t="s">
        <v>363</v>
      </c>
      <c r="X3" s="58" t="s">
        <v>358</v>
      </c>
    </row>
    <row r="4" spans="1:24" x14ac:dyDescent="0.3">
      <c r="A4" s="59" t="str">
        <f>VLOOKUP(M4,[1]Sheet1!$A$2:$C$55,3,FALSE)</f>
        <v>1</v>
      </c>
      <c r="B4" s="62" t="s">
        <v>13</v>
      </c>
      <c r="C4" s="60" t="s">
        <v>15</v>
      </c>
      <c r="D4" s="60" t="s">
        <v>17</v>
      </c>
      <c r="E4" s="61">
        <v>42081</v>
      </c>
      <c r="F4" s="62">
        <v>250</v>
      </c>
      <c r="G4" s="62" t="s">
        <v>19</v>
      </c>
      <c r="H4" s="62" t="s">
        <v>21</v>
      </c>
      <c r="I4" s="62" t="s">
        <v>21</v>
      </c>
      <c r="J4" s="62" t="s">
        <v>22</v>
      </c>
      <c r="K4" s="62" t="s">
        <v>21</v>
      </c>
      <c r="L4" s="60" t="s">
        <v>24</v>
      </c>
      <c r="M4" s="63" t="s">
        <v>24</v>
      </c>
      <c r="N4" s="64">
        <v>43987.457638888889</v>
      </c>
      <c r="O4" s="65">
        <v>107.6</v>
      </c>
      <c r="P4" s="65" t="s">
        <v>25</v>
      </c>
      <c r="Q4" s="65" t="s">
        <v>21</v>
      </c>
      <c r="R4" s="65" t="s">
        <v>22</v>
      </c>
      <c r="S4" s="65" t="s">
        <v>22</v>
      </c>
      <c r="T4" s="65" t="s">
        <v>22</v>
      </c>
      <c r="U4" s="66">
        <f>(N4-E4)/365</f>
        <v>5.223171613394217</v>
      </c>
      <c r="V4" s="67" t="s">
        <v>21</v>
      </c>
      <c r="W4" s="68">
        <v>-0.5696</v>
      </c>
      <c r="X4" s="67" t="s">
        <v>360</v>
      </c>
    </row>
    <row r="5" spans="1:24" x14ac:dyDescent="0.3">
      <c r="A5" s="59" t="str">
        <f>VLOOKUP(M5,[1]Sheet1!$A$2:$C$55,3,FALSE)</f>
        <v>1</v>
      </c>
      <c r="B5" s="62" t="s">
        <v>26</v>
      </c>
      <c r="C5" s="60" t="s">
        <v>28</v>
      </c>
      <c r="D5" s="60" t="s">
        <v>30</v>
      </c>
      <c r="E5" s="61">
        <v>38429</v>
      </c>
      <c r="F5" s="62">
        <v>104</v>
      </c>
      <c r="G5" s="62" t="s">
        <v>19</v>
      </c>
      <c r="H5" s="62" t="s">
        <v>21</v>
      </c>
      <c r="I5" s="62" t="s">
        <v>22</v>
      </c>
      <c r="J5" s="62" t="s">
        <v>22</v>
      </c>
      <c r="K5" s="62" t="s">
        <v>22</v>
      </c>
      <c r="L5" s="60" t="s">
        <v>32</v>
      </c>
      <c r="M5" s="63" t="s">
        <v>32</v>
      </c>
      <c r="N5" s="64">
        <v>43992.484027777777</v>
      </c>
      <c r="O5" s="65">
        <v>88.8</v>
      </c>
      <c r="P5" s="65" t="s">
        <v>25</v>
      </c>
      <c r="Q5" s="65" t="s">
        <v>21</v>
      </c>
      <c r="R5" s="65" t="s">
        <v>22</v>
      </c>
      <c r="S5" s="65" t="s">
        <v>22</v>
      </c>
      <c r="T5" s="65" t="s">
        <v>22</v>
      </c>
      <c r="U5" s="66">
        <f t="shared" ref="U5:U53" si="0">(N5-E5)/365</f>
        <v>15.242421993911718</v>
      </c>
      <c r="V5" s="67" t="s">
        <v>22</v>
      </c>
      <c r="W5" s="68">
        <v>-0.14615384615384619</v>
      </c>
      <c r="X5" s="67" t="s">
        <v>359</v>
      </c>
    </row>
    <row r="6" spans="1:24" x14ac:dyDescent="0.3">
      <c r="A6" s="59" t="str">
        <f>VLOOKUP(M6,[1]Sheet1!$A$2:$C$55,3,FALSE)</f>
        <v>1</v>
      </c>
      <c r="B6" s="62" t="s">
        <v>26</v>
      </c>
      <c r="C6" s="60" t="s">
        <v>34</v>
      </c>
      <c r="D6" s="60" t="s">
        <v>36</v>
      </c>
      <c r="E6" s="61">
        <v>38229</v>
      </c>
      <c r="F6" s="62">
        <v>61</v>
      </c>
      <c r="G6" s="62" t="s">
        <v>19</v>
      </c>
      <c r="H6" s="62" t="s">
        <v>21</v>
      </c>
      <c r="I6" s="62" t="s">
        <v>22</v>
      </c>
      <c r="J6" s="62" t="s">
        <v>22</v>
      </c>
      <c r="K6" s="62" t="s">
        <v>22</v>
      </c>
      <c r="L6" s="60" t="s">
        <v>32</v>
      </c>
      <c r="M6" s="63" t="s">
        <v>32</v>
      </c>
      <c r="N6" s="64">
        <v>43992.484027777777</v>
      </c>
      <c r="O6" s="65">
        <v>88.8</v>
      </c>
      <c r="P6" s="65" t="s">
        <v>25</v>
      </c>
      <c r="Q6" s="65" t="s">
        <v>21</v>
      </c>
      <c r="R6" s="65" t="s">
        <v>22</v>
      </c>
      <c r="S6" s="65" t="s">
        <v>22</v>
      </c>
      <c r="T6" s="65" t="s">
        <v>22</v>
      </c>
      <c r="U6" s="66">
        <f t="shared" si="0"/>
        <v>15.790367199391168</v>
      </c>
      <c r="V6" s="67" t="s">
        <v>22</v>
      </c>
      <c r="W6" s="68">
        <v>0.45573770491803273</v>
      </c>
      <c r="X6" s="67" t="s">
        <v>359</v>
      </c>
    </row>
    <row r="7" spans="1:24" x14ac:dyDescent="0.3">
      <c r="A7" s="59" t="str">
        <f>VLOOKUP(M7,[1]Sheet1!$A$2:$C$55,3,FALSE)</f>
        <v>1</v>
      </c>
      <c r="B7" s="62" t="s">
        <v>26</v>
      </c>
      <c r="C7" s="60" t="s">
        <v>39</v>
      </c>
      <c r="D7" s="60" t="s">
        <v>41</v>
      </c>
      <c r="E7" s="61">
        <v>35157</v>
      </c>
      <c r="F7" s="62">
        <v>270</v>
      </c>
      <c r="G7" s="62" t="s">
        <v>19</v>
      </c>
      <c r="H7" s="62" t="s">
        <v>21</v>
      </c>
      <c r="I7" s="62" t="s">
        <v>21</v>
      </c>
      <c r="J7" s="62" t="s">
        <v>22</v>
      </c>
      <c r="K7" s="62" t="s">
        <v>21</v>
      </c>
      <c r="L7" s="60" t="s">
        <v>43</v>
      </c>
      <c r="M7" s="63" t="s">
        <v>43</v>
      </c>
      <c r="N7" s="64">
        <v>43987.480555555558</v>
      </c>
      <c r="O7" s="65">
        <v>89.8</v>
      </c>
      <c r="P7" s="65" t="s">
        <v>25</v>
      </c>
      <c r="Q7" s="65" t="s">
        <v>21</v>
      </c>
      <c r="R7" s="65" t="s">
        <v>22</v>
      </c>
      <c r="S7" s="65" t="s">
        <v>22</v>
      </c>
      <c r="T7" s="65" t="s">
        <v>22</v>
      </c>
      <c r="U7" s="66">
        <f t="shared" si="0"/>
        <v>24.193097412480981</v>
      </c>
      <c r="V7" s="67" t="s">
        <v>21</v>
      </c>
      <c r="W7" s="68">
        <v>-0.66740740740740734</v>
      </c>
      <c r="X7" s="67" t="s">
        <v>360</v>
      </c>
    </row>
    <row r="8" spans="1:24" x14ac:dyDescent="0.3">
      <c r="A8" s="59" t="str">
        <f>VLOOKUP(M8,[1]Sheet1!$A$2:$C$55,3,FALSE)</f>
        <v>1</v>
      </c>
      <c r="B8" s="62" t="s">
        <v>26</v>
      </c>
      <c r="C8" s="60" t="s">
        <v>44</v>
      </c>
      <c r="D8" s="60" t="s">
        <v>46</v>
      </c>
      <c r="E8" s="61">
        <v>42081</v>
      </c>
      <c r="F8" s="62">
        <v>143</v>
      </c>
      <c r="G8" s="62" t="s">
        <v>25</v>
      </c>
      <c r="H8" s="62" t="s">
        <v>21</v>
      </c>
      <c r="I8" s="62" t="s">
        <v>21</v>
      </c>
      <c r="J8" s="62" t="s">
        <v>22</v>
      </c>
      <c r="K8" s="62" t="s">
        <v>21</v>
      </c>
      <c r="L8" s="60" t="s">
        <v>47</v>
      </c>
      <c r="M8" s="63" t="s">
        <v>47</v>
      </c>
      <c r="N8" s="64">
        <v>43993.386111111111</v>
      </c>
      <c r="O8" s="65">
        <v>15.5</v>
      </c>
      <c r="P8" s="65" t="s">
        <v>25</v>
      </c>
      <c r="Q8" s="65" t="s">
        <v>21</v>
      </c>
      <c r="R8" s="65" t="s">
        <v>22</v>
      </c>
      <c r="S8" s="65" t="s">
        <v>22</v>
      </c>
      <c r="T8" s="65" t="s">
        <v>22</v>
      </c>
      <c r="U8" s="66">
        <f t="shared" si="0"/>
        <v>5.2394140030441392</v>
      </c>
      <c r="V8" s="67" t="s">
        <v>21</v>
      </c>
      <c r="W8" s="68">
        <v>-0.89160839160839156</v>
      </c>
      <c r="X8" s="67" t="s">
        <v>360</v>
      </c>
    </row>
    <row r="9" spans="1:24" x14ac:dyDescent="0.3">
      <c r="A9" s="59" t="str">
        <f>VLOOKUP(M9,[1]Sheet1!$A$2:$C$55,3,FALSE)</f>
        <v>1</v>
      </c>
      <c r="B9" s="62" t="s">
        <v>26</v>
      </c>
      <c r="C9" s="60" t="s">
        <v>48</v>
      </c>
      <c r="D9" s="60" t="s">
        <v>50</v>
      </c>
      <c r="E9" s="61">
        <v>42082</v>
      </c>
      <c r="F9" s="62">
        <v>600</v>
      </c>
      <c r="G9" s="62" t="s">
        <v>19</v>
      </c>
      <c r="H9" s="62" t="s">
        <v>21</v>
      </c>
      <c r="I9" s="62" t="s">
        <v>21</v>
      </c>
      <c r="J9" s="62" t="s">
        <v>22</v>
      </c>
      <c r="K9" s="62" t="s">
        <v>21</v>
      </c>
      <c r="L9" s="60" t="s">
        <v>51</v>
      </c>
      <c r="M9" s="63" t="s">
        <v>51</v>
      </c>
      <c r="N9" s="64">
        <v>43987.561805555553</v>
      </c>
      <c r="O9" s="65">
        <v>113.9</v>
      </c>
      <c r="P9" s="65" t="s">
        <v>25</v>
      </c>
      <c r="Q9" s="65" t="s">
        <v>21</v>
      </c>
      <c r="R9" s="65" t="s">
        <v>22</v>
      </c>
      <c r="S9" s="65" t="s">
        <v>22</v>
      </c>
      <c r="T9" s="65" t="s">
        <v>22</v>
      </c>
      <c r="U9" s="66">
        <f t="shared" si="0"/>
        <v>5.2207172754946667</v>
      </c>
      <c r="V9" s="67" t="s">
        <v>21</v>
      </c>
      <c r="W9" s="68">
        <v>-0.8101666666666667</v>
      </c>
      <c r="X9" s="67" t="s">
        <v>360</v>
      </c>
    </row>
    <row r="10" spans="1:24" x14ac:dyDescent="0.3">
      <c r="A10" s="59" t="str">
        <f>VLOOKUP(M10,[1]Sheet1!$A$2:$C$55,3,FALSE)</f>
        <v>1</v>
      </c>
      <c r="B10" s="62" t="s">
        <v>52</v>
      </c>
      <c r="C10" s="60" t="s">
        <v>53</v>
      </c>
      <c r="D10" s="60" t="s">
        <v>55</v>
      </c>
      <c r="E10" s="61">
        <v>42081</v>
      </c>
      <c r="F10" s="62">
        <v>139</v>
      </c>
      <c r="G10" s="62" t="s">
        <v>25</v>
      </c>
      <c r="H10" s="62" t="s">
        <v>21</v>
      </c>
      <c r="I10" s="62" t="s">
        <v>22</v>
      </c>
      <c r="J10" s="62" t="s">
        <v>22</v>
      </c>
      <c r="K10" s="62" t="s">
        <v>22</v>
      </c>
      <c r="L10" s="60" t="s">
        <v>56</v>
      </c>
      <c r="M10" s="63" t="s">
        <v>56</v>
      </c>
      <c r="N10" s="64">
        <v>43992.536111111112</v>
      </c>
      <c r="O10" s="65">
        <v>132.6</v>
      </c>
      <c r="P10" s="65" t="s">
        <v>25</v>
      </c>
      <c r="Q10" s="65" t="s">
        <v>21</v>
      </c>
      <c r="R10" s="65" t="s">
        <v>22</v>
      </c>
      <c r="S10" s="65" t="s">
        <v>22</v>
      </c>
      <c r="T10" s="65" t="s">
        <v>22</v>
      </c>
      <c r="U10" s="66">
        <f t="shared" si="0"/>
        <v>5.2370852359208557</v>
      </c>
      <c r="V10" s="67" t="s">
        <v>22</v>
      </c>
      <c r="W10" s="68">
        <v>-4.6043165467625942E-2</v>
      </c>
      <c r="X10" s="67" t="s">
        <v>359</v>
      </c>
    </row>
    <row r="11" spans="1:24" x14ac:dyDescent="0.3">
      <c r="A11" s="59" t="str">
        <f>VLOOKUP(M11,[1]Sheet1!$A$2:$C$55,3,FALSE)</f>
        <v>1</v>
      </c>
      <c r="B11" s="62" t="s">
        <v>52</v>
      </c>
      <c r="C11" s="60" t="s">
        <v>58</v>
      </c>
      <c r="D11" s="60" t="s">
        <v>60</v>
      </c>
      <c r="E11" s="61">
        <v>36034</v>
      </c>
      <c r="F11" s="62">
        <v>655</v>
      </c>
      <c r="G11" s="62" t="s">
        <v>19</v>
      </c>
      <c r="H11" s="62" t="s">
        <v>21</v>
      </c>
      <c r="I11" s="62" t="s">
        <v>21</v>
      </c>
      <c r="J11" s="62" t="s">
        <v>22</v>
      </c>
      <c r="K11" s="62" t="s">
        <v>21</v>
      </c>
      <c r="L11" s="60" t="s">
        <v>62</v>
      </c>
      <c r="M11" s="63" t="s">
        <v>62</v>
      </c>
      <c r="N11" s="64">
        <v>43993.472222222219</v>
      </c>
      <c r="O11" s="65">
        <v>96.1</v>
      </c>
      <c r="P11" s="65" t="s">
        <v>25</v>
      </c>
      <c r="Q11" s="65" t="s">
        <v>21</v>
      </c>
      <c r="R11" s="65" t="s">
        <v>22</v>
      </c>
      <c r="S11" s="65" t="s">
        <v>22</v>
      </c>
      <c r="T11" s="65" t="s">
        <v>22</v>
      </c>
      <c r="U11" s="66">
        <f t="shared" si="0"/>
        <v>21.806773211567723</v>
      </c>
      <c r="V11" s="67" t="s">
        <v>21</v>
      </c>
      <c r="W11" s="68">
        <v>-0.85328244274809162</v>
      </c>
      <c r="X11" s="67" t="s">
        <v>360</v>
      </c>
    </row>
    <row r="12" spans="1:24" x14ac:dyDescent="0.3">
      <c r="A12" s="59" t="str">
        <f>VLOOKUP(M12,[1]Sheet1!$A$2:$C$55,3,FALSE)</f>
        <v>1</v>
      </c>
      <c r="B12" s="62" t="s">
        <v>52</v>
      </c>
      <c r="C12" s="60" t="s">
        <v>63</v>
      </c>
      <c r="D12" s="60" t="s">
        <v>65</v>
      </c>
      <c r="E12" s="61">
        <v>42082</v>
      </c>
      <c r="F12" s="62">
        <v>124</v>
      </c>
      <c r="G12" s="62" t="s">
        <v>19</v>
      </c>
      <c r="H12" s="62" t="s">
        <v>21</v>
      </c>
      <c r="I12" s="62" t="s">
        <v>21</v>
      </c>
      <c r="J12" s="62" t="s">
        <v>22</v>
      </c>
      <c r="K12" s="62" t="s">
        <v>21</v>
      </c>
      <c r="L12" s="60" t="s">
        <v>66</v>
      </c>
      <c r="M12" s="63" t="s">
        <v>66</v>
      </c>
      <c r="N12" s="64">
        <v>43993.487500000003</v>
      </c>
      <c r="O12" s="65">
        <v>121.7</v>
      </c>
      <c r="P12" s="65" t="s">
        <v>25</v>
      </c>
      <c r="Q12" s="65" t="s">
        <v>21</v>
      </c>
      <c r="R12" s="65" t="s">
        <v>21</v>
      </c>
      <c r="S12" s="65" t="s">
        <v>22</v>
      </c>
      <c r="T12" s="65" t="s">
        <v>21</v>
      </c>
      <c r="U12" s="66">
        <f t="shared" si="0"/>
        <v>5.2369520547945285</v>
      </c>
      <c r="V12" s="67" t="s">
        <v>21</v>
      </c>
      <c r="W12" s="68">
        <v>-1.8548387096774172E-2</v>
      </c>
      <c r="X12" s="67" t="s">
        <v>361</v>
      </c>
    </row>
    <row r="13" spans="1:24" x14ac:dyDescent="0.3">
      <c r="A13" s="59" t="str">
        <f>VLOOKUP(M13,[1]Sheet1!$A$2:$C$55,3,FALSE)</f>
        <v>1</v>
      </c>
      <c r="B13" s="62" t="s">
        <v>67</v>
      </c>
      <c r="C13" s="60" t="s">
        <v>68</v>
      </c>
      <c r="D13" s="60" t="s">
        <v>70</v>
      </c>
      <c r="E13" s="61">
        <v>42082</v>
      </c>
      <c r="F13" s="62">
        <v>188</v>
      </c>
      <c r="G13" s="62" t="s">
        <v>19</v>
      </c>
      <c r="H13" s="62" t="s">
        <v>21</v>
      </c>
      <c r="I13" s="62" t="s">
        <v>22</v>
      </c>
      <c r="J13" s="62" t="s">
        <v>22</v>
      </c>
      <c r="K13" s="62" t="s">
        <v>22</v>
      </c>
      <c r="L13" s="60" t="s">
        <v>71</v>
      </c>
      <c r="M13" s="63" t="s">
        <v>71</v>
      </c>
      <c r="N13" s="64">
        <v>43992.581944444442</v>
      </c>
      <c r="O13" s="65">
        <v>81.5</v>
      </c>
      <c r="P13" s="65" t="s">
        <v>25</v>
      </c>
      <c r="Q13" s="65" t="s">
        <v>21</v>
      </c>
      <c r="R13" s="65" t="s">
        <v>22</v>
      </c>
      <c r="S13" s="65" t="s">
        <v>22</v>
      </c>
      <c r="T13" s="65" t="s">
        <v>22</v>
      </c>
      <c r="U13" s="66">
        <f t="shared" si="0"/>
        <v>5.2344710806697048</v>
      </c>
      <c r="V13" s="67" t="s">
        <v>22</v>
      </c>
      <c r="W13" s="68">
        <v>-0.56648936170212771</v>
      </c>
      <c r="X13" s="67" t="s">
        <v>359</v>
      </c>
    </row>
    <row r="14" spans="1:24" x14ac:dyDescent="0.3">
      <c r="A14" s="59" t="str">
        <f>VLOOKUP(M14,[1]Sheet1!$A$2:$C$55,3,FALSE)</f>
        <v>1</v>
      </c>
      <c r="B14" s="62" t="s">
        <v>67</v>
      </c>
      <c r="C14" s="60" t="s">
        <v>72</v>
      </c>
      <c r="D14" s="60" t="s">
        <v>74</v>
      </c>
      <c r="E14" s="61">
        <v>38419</v>
      </c>
      <c r="F14" s="62">
        <v>210</v>
      </c>
      <c r="G14" s="62" t="s">
        <v>19</v>
      </c>
      <c r="H14" s="62" t="s">
        <v>21</v>
      </c>
      <c r="I14" s="62" t="s">
        <v>21</v>
      </c>
      <c r="J14" s="62" t="s">
        <v>22</v>
      </c>
      <c r="K14" s="62" t="s">
        <v>21</v>
      </c>
      <c r="L14" s="60" t="s">
        <v>76</v>
      </c>
      <c r="M14" s="63" t="s">
        <v>76</v>
      </c>
      <c r="N14" s="64">
        <v>43993.453472222223</v>
      </c>
      <c r="O14" s="65">
        <v>55.4</v>
      </c>
      <c r="P14" s="65" t="s">
        <v>25</v>
      </c>
      <c r="Q14" s="65" t="s">
        <v>21</v>
      </c>
      <c r="R14" s="65" t="s">
        <v>22</v>
      </c>
      <c r="S14" s="65" t="s">
        <v>22</v>
      </c>
      <c r="T14" s="65" t="s">
        <v>22</v>
      </c>
      <c r="U14" s="66">
        <f t="shared" si="0"/>
        <v>15.272475266362255</v>
      </c>
      <c r="V14" s="67" t="s">
        <v>21</v>
      </c>
      <c r="W14" s="68">
        <v>-0.73619047619047617</v>
      </c>
      <c r="X14" s="67" t="s">
        <v>360</v>
      </c>
    </row>
    <row r="15" spans="1:24" x14ac:dyDescent="0.3">
      <c r="A15" s="59" t="str">
        <f>VLOOKUP(M15,[1]Sheet1!$A$2:$C$55,3,FALSE)</f>
        <v>2</v>
      </c>
      <c r="B15" s="62" t="s">
        <v>77</v>
      </c>
      <c r="C15" s="60" t="s">
        <v>78</v>
      </c>
      <c r="D15" s="60" t="s">
        <v>80</v>
      </c>
      <c r="E15" s="61">
        <v>42072</v>
      </c>
      <c r="F15" s="62">
        <v>280</v>
      </c>
      <c r="G15" s="62" t="s">
        <v>19</v>
      </c>
      <c r="H15" s="62" t="s">
        <v>21</v>
      </c>
      <c r="I15" s="62" t="s">
        <v>21</v>
      </c>
      <c r="J15" s="62" t="s">
        <v>22</v>
      </c>
      <c r="K15" s="62" t="s">
        <v>21</v>
      </c>
      <c r="L15" s="60" t="s">
        <v>81</v>
      </c>
      <c r="M15" s="63" t="s">
        <v>81</v>
      </c>
      <c r="N15" s="64">
        <v>43997.411805555559</v>
      </c>
      <c r="O15" s="65">
        <v>13.9</v>
      </c>
      <c r="P15" s="65" t="s">
        <v>25</v>
      </c>
      <c r="Q15" s="65" t="s">
        <v>21</v>
      </c>
      <c r="R15" s="65" t="s">
        <v>22</v>
      </c>
      <c r="S15" s="65" t="s">
        <v>22</v>
      </c>
      <c r="T15" s="65" t="s">
        <v>22</v>
      </c>
      <c r="U15" s="66">
        <f t="shared" si="0"/>
        <v>5.2751008371385177</v>
      </c>
      <c r="V15" s="67" t="s">
        <v>21</v>
      </c>
      <c r="W15" s="68">
        <v>-0.9503571428571429</v>
      </c>
      <c r="X15" s="67" t="s">
        <v>360</v>
      </c>
    </row>
    <row r="16" spans="1:24" x14ac:dyDescent="0.3">
      <c r="A16" s="59" t="str">
        <f>VLOOKUP(M16,[1]Sheet1!$A$2:$C$55,3,FALSE)</f>
        <v>2</v>
      </c>
      <c r="B16" s="62" t="s">
        <v>82</v>
      </c>
      <c r="C16" s="60" t="s">
        <v>84</v>
      </c>
      <c r="D16" s="60" t="s">
        <v>86</v>
      </c>
      <c r="E16" s="61">
        <v>39689.579861111109</v>
      </c>
      <c r="F16" s="62">
        <v>20</v>
      </c>
      <c r="G16" s="62" t="s">
        <v>87</v>
      </c>
      <c r="H16" s="62" t="s">
        <v>22</v>
      </c>
      <c r="I16" s="62" t="s">
        <v>22</v>
      </c>
      <c r="J16" s="62" t="s">
        <v>22</v>
      </c>
      <c r="K16" s="62" t="s">
        <v>22</v>
      </c>
      <c r="L16" s="60" t="s">
        <v>88</v>
      </c>
      <c r="M16" s="63" t="s">
        <v>88</v>
      </c>
      <c r="N16" s="64">
        <v>43997.361805555556</v>
      </c>
      <c r="O16" s="65">
        <v>105.6</v>
      </c>
      <c r="P16" s="65" t="s">
        <v>25</v>
      </c>
      <c r="Q16" s="65" t="s">
        <v>21</v>
      </c>
      <c r="R16" s="65" t="s">
        <v>22</v>
      </c>
      <c r="S16" s="65" t="s">
        <v>22</v>
      </c>
      <c r="T16" s="65" t="s">
        <v>22</v>
      </c>
      <c r="U16" s="66">
        <f t="shared" si="0"/>
        <v>11.80214231354643</v>
      </c>
      <c r="V16" s="67" t="s">
        <v>22</v>
      </c>
      <c r="W16" s="68">
        <v>4.2799999999999994</v>
      </c>
      <c r="X16" s="67" t="s">
        <v>359</v>
      </c>
    </row>
    <row r="17" spans="1:24" x14ac:dyDescent="0.3">
      <c r="A17" s="59" t="str">
        <f>VLOOKUP(M17,[1]Sheet1!$A$2:$C$55,3,FALSE)</f>
        <v>2</v>
      </c>
      <c r="B17" s="62" t="s">
        <v>89</v>
      </c>
      <c r="C17" s="60" t="s">
        <v>90</v>
      </c>
      <c r="D17" s="60" t="s">
        <v>92</v>
      </c>
      <c r="E17" s="61">
        <v>36032</v>
      </c>
      <c r="F17" s="62">
        <v>380</v>
      </c>
      <c r="G17" s="62" t="s">
        <v>19</v>
      </c>
      <c r="H17" s="62" t="s">
        <v>21</v>
      </c>
      <c r="I17" s="62" t="s">
        <v>21</v>
      </c>
      <c r="J17" s="62" t="s">
        <v>22</v>
      </c>
      <c r="K17" s="62" t="s">
        <v>21</v>
      </c>
      <c r="L17" s="60" t="s">
        <v>94</v>
      </c>
      <c r="M17" s="63" t="s">
        <v>94</v>
      </c>
      <c r="N17" s="64">
        <v>44001.311111111114</v>
      </c>
      <c r="O17" s="65">
        <v>106.4</v>
      </c>
      <c r="P17" s="65" t="s">
        <v>25</v>
      </c>
      <c r="Q17" s="65" t="s">
        <v>21</v>
      </c>
      <c r="R17" s="65" t="s">
        <v>22</v>
      </c>
      <c r="S17" s="65" t="s">
        <v>22</v>
      </c>
      <c r="T17" s="65" t="s">
        <v>22</v>
      </c>
      <c r="U17" s="66">
        <f t="shared" si="0"/>
        <v>21.833729071537299</v>
      </c>
      <c r="V17" s="67" t="s">
        <v>21</v>
      </c>
      <c r="W17" s="68">
        <v>-0.72000000000000008</v>
      </c>
      <c r="X17" s="67" t="s">
        <v>360</v>
      </c>
    </row>
    <row r="18" spans="1:24" x14ac:dyDescent="0.3">
      <c r="A18" s="59" t="str">
        <f>VLOOKUP(M18,[1]Sheet1!$A$2:$C$55,3,FALSE)</f>
        <v>3</v>
      </c>
      <c r="B18" s="62" t="s">
        <v>95</v>
      </c>
      <c r="C18" s="60" t="s">
        <v>97</v>
      </c>
      <c r="D18" s="60" t="s">
        <v>99</v>
      </c>
      <c r="E18" s="61">
        <v>39014</v>
      </c>
      <c r="F18" s="62">
        <v>770</v>
      </c>
      <c r="G18" s="62" t="s">
        <v>19</v>
      </c>
      <c r="H18" s="62" t="s">
        <v>21</v>
      </c>
      <c r="I18" s="62" t="s">
        <v>21</v>
      </c>
      <c r="J18" s="62" t="s">
        <v>22</v>
      </c>
      <c r="K18" s="62" t="s">
        <v>21</v>
      </c>
      <c r="L18" s="60" t="s">
        <v>101</v>
      </c>
      <c r="M18" s="63" t="s">
        <v>101</v>
      </c>
      <c r="N18" s="64">
        <v>44008.425694444442</v>
      </c>
      <c r="O18" s="65">
        <v>3380</v>
      </c>
      <c r="P18" s="65" t="s">
        <v>25</v>
      </c>
      <c r="Q18" s="65" t="s">
        <v>21</v>
      </c>
      <c r="R18" s="65" t="s">
        <v>21</v>
      </c>
      <c r="S18" s="65" t="s">
        <v>21</v>
      </c>
      <c r="T18" s="65" t="s">
        <v>21</v>
      </c>
      <c r="U18" s="66">
        <f t="shared" si="0"/>
        <v>13.683358066971074</v>
      </c>
      <c r="V18" s="67" t="s">
        <v>21</v>
      </c>
      <c r="W18" s="68">
        <v>3.3896103896103895</v>
      </c>
      <c r="X18" s="69" t="s">
        <v>362</v>
      </c>
    </row>
    <row r="19" spans="1:24" x14ac:dyDescent="0.3">
      <c r="A19" s="59" t="str">
        <f>VLOOKUP(M19,[1]Sheet1!$A$2:$C$55,3,FALSE)</f>
        <v>3</v>
      </c>
      <c r="B19" s="62" t="s">
        <v>102</v>
      </c>
      <c r="C19" s="60" t="s">
        <v>104</v>
      </c>
      <c r="D19" s="60" t="s">
        <v>106</v>
      </c>
      <c r="E19" s="61">
        <v>35699</v>
      </c>
      <c r="F19" s="62">
        <v>170</v>
      </c>
      <c r="G19" s="62" t="s">
        <v>19</v>
      </c>
      <c r="H19" s="62" t="s">
        <v>21</v>
      </c>
      <c r="I19" s="62" t="s">
        <v>21</v>
      </c>
      <c r="J19" s="62" t="s">
        <v>22</v>
      </c>
      <c r="K19" s="62" t="s">
        <v>21</v>
      </c>
      <c r="L19" s="60" t="s">
        <v>108</v>
      </c>
      <c r="M19" s="63" t="s">
        <v>108</v>
      </c>
      <c r="N19" s="64">
        <v>44008.398611111108</v>
      </c>
      <c r="O19" s="65">
        <v>271</v>
      </c>
      <c r="P19" s="65" t="s">
        <v>25</v>
      </c>
      <c r="Q19" s="65" t="s">
        <v>21</v>
      </c>
      <c r="R19" s="65" t="s">
        <v>21</v>
      </c>
      <c r="S19" s="65" t="s">
        <v>22</v>
      </c>
      <c r="T19" s="65" t="s">
        <v>21</v>
      </c>
      <c r="U19" s="66">
        <f t="shared" si="0"/>
        <v>22.765475646879747</v>
      </c>
      <c r="V19" s="67" t="s">
        <v>21</v>
      </c>
      <c r="W19" s="68">
        <v>0.59411764705882353</v>
      </c>
      <c r="X19" s="69" t="s">
        <v>362</v>
      </c>
    </row>
    <row r="20" spans="1:24" x14ac:dyDescent="0.3">
      <c r="A20" s="59">
        <f>VLOOKUP(M20,[1]Sheet1!$A$2:$C$55,3,FALSE)</f>
        <v>3</v>
      </c>
      <c r="B20" s="62" t="s">
        <v>102</v>
      </c>
      <c r="C20" s="60" t="s">
        <v>110</v>
      </c>
      <c r="D20" s="60" t="s">
        <v>112</v>
      </c>
      <c r="E20" s="61">
        <v>40752.573611111111</v>
      </c>
      <c r="F20" s="62">
        <v>660</v>
      </c>
      <c r="G20" s="62" t="s">
        <v>19</v>
      </c>
      <c r="H20" s="62" t="s">
        <v>21</v>
      </c>
      <c r="I20" s="62" t="s">
        <v>21</v>
      </c>
      <c r="J20" s="62" t="s">
        <v>22</v>
      </c>
      <c r="K20" s="62" t="s">
        <v>21</v>
      </c>
      <c r="L20" s="60" t="s">
        <v>113</v>
      </c>
      <c r="M20" s="63" t="s">
        <v>113</v>
      </c>
      <c r="N20" s="64">
        <v>44007.316666666666</v>
      </c>
      <c r="O20" s="65">
        <v>3210</v>
      </c>
      <c r="P20" s="65" t="s">
        <v>25</v>
      </c>
      <c r="Q20" s="65" t="s">
        <v>21</v>
      </c>
      <c r="R20" s="65" t="s">
        <v>21</v>
      </c>
      <c r="S20" s="65" t="s">
        <v>21</v>
      </c>
      <c r="T20" s="65" t="s">
        <v>21</v>
      </c>
      <c r="U20" s="66">
        <f t="shared" si="0"/>
        <v>8.917104261796041</v>
      </c>
      <c r="V20" s="67" t="s">
        <v>21</v>
      </c>
      <c r="W20" s="68">
        <v>3.8636363636363638</v>
      </c>
      <c r="X20" s="69" t="s">
        <v>362</v>
      </c>
    </row>
    <row r="21" spans="1:24" x14ac:dyDescent="0.3">
      <c r="A21" s="59" t="str">
        <f>VLOOKUP(M21,[1]Sheet1!$A$2:$C$55,3,FALSE)</f>
        <v>4</v>
      </c>
      <c r="B21" s="62" t="s">
        <v>114</v>
      </c>
      <c r="C21" s="60" t="s">
        <v>116</v>
      </c>
      <c r="D21" s="60" t="s">
        <v>116</v>
      </c>
      <c r="E21" s="61">
        <v>40828</v>
      </c>
      <c r="F21" s="62">
        <v>122</v>
      </c>
      <c r="G21" s="62" t="s">
        <v>19</v>
      </c>
      <c r="H21" s="62" t="s">
        <v>21</v>
      </c>
      <c r="I21" s="62" t="s">
        <v>22</v>
      </c>
      <c r="J21" s="62" t="s">
        <v>22</v>
      </c>
      <c r="K21" s="62" t="s">
        <v>22</v>
      </c>
      <c r="L21" s="60" t="s">
        <v>118</v>
      </c>
      <c r="M21" s="63" t="s">
        <v>118</v>
      </c>
      <c r="N21" s="64">
        <v>44005.374305555553</v>
      </c>
      <c r="O21" s="65">
        <v>73.599999999999994</v>
      </c>
      <c r="P21" s="65" t="s">
        <v>25</v>
      </c>
      <c r="Q21" s="65" t="s">
        <v>21</v>
      </c>
      <c r="R21" s="65" t="s">
        <v>22</v>
      </c>
      <c r="S21" s="65" t="s">
        <v>22</v>
      </c>
      <c r="T21" s="65" t="s">
        <v>22</v>
      </c>
      <c r="U21" s="66">
        <f t="shared" si="0"/>
        <v>8.705135083713845</v>
      </c>
      <c r="V21" s="67" t="s">
        <v>22</v>
      </c>
      <c r="W21" s="68">
        <v>-0.3967213114754099</v>
      </c>
      <c r="X21" s="67" t="s">
        <v>359</v>
      </c>
    </row>
    <row r="22" spans="1:24" x14ac:dyDescent="0.3">
      <c r="A22" s="59" t="str">
        <f>VLOOKUP(M22,[1]Sheet1!$A$2:$C$55,3,FALSE)</f>
        <v>4</v>
      </c>
      <c r="B22" s="62" t="s">
        <v>114</v>
      </c>
      <c r="C22" s="60" t="s">
        <v>119</v>
      </c>
      <c r="D22" s="60" t="s">
        <v>119</v>
      </c>
      <c r="E22" s="61">
        <v>40828</v>
      </c>
      <c r="F22" s="62">
        <v>103</v>
      </c>
      <c r="G22" s="62" t="s">
        <v>19</v>
      </c>
      <c r="H22" s="62" t="s">
        <v>21</v>
      </c>
      <c r="I22" s="62" t="s">
        <v>22</v>
      </c>
      <c r="J22" s="62" t="s">
        <v>22</v>
      </c>
      <c r="K22" s="62" t="s">
        <v>22</v>
      </c>
      <c r="L22" s="60" t="s">
        <v>121</v>
      </c>
      <c r="M22" s="63" t="s">
        <v>121</v>
      </c>
      <c r="N22" s="64">
        <v>44006.362500000003</v>
      </c>
      <c r="O22" s="65">
        <v>137.19999999999999</v>
      </c>
      <c r="P22" s="65" t="s">
        <v>25</v>
      </c>
      <c r="Q22" s="65" t="s">
        <v>21</v>
      </c>
      <c r="R22" s="65" t="s">
        <v>21</v>
      </c>
      <c r="S22" s="65" t="s">
        <v>22</v>
      </c>
      <c r="T22" s="65" t="s">
        <v>21</v>
      </c>
      <c r="U22" s="66">
        <f t="shared" si="0"/>
        <v>8.7078424657534335</v>
      </c>
      <c r="V22" s="67" t="s">
        <v>21</v>
      </c>
      <c r="W22" s="68">
        <v>0.3320388349514562</v>
      </c>
      <c r="X22" s="67" t="s">
        <v>361</v>
      </c>
    </row>
    <row r="23" spans="1:24" x14ac:dyDescent="0.3">
      <c r="A23" s="59" t="str">
        <f>VLOOKUP(M23,[1]Sheet1!$A$2:$C$55,3,FALSE)</f>
        <v>4</v>
      </c>
      <c r="B23" s="62" t="s">
        <v>114</v>
      </c>
      <c r="C23" s="60" t="s">
        <v>123</v>
      </c>
      <c r="D23" s="60" t="s">
        <v>125</v>
      </c>
      <c r="E23" s="61">
        <v>38224.538194444445</v>
      </c>
      <c r="F23" s="62">
        <v>119</v>
      </c>
      <c r="G23" s="62" t="s">
        <v>19</v>
      </c>
      <c r="H23" s="62" t="s">
        <v>21</v>
      </c>
      <c r="I23" s="62" t="s">
        <v>22</v>
      </c>
      <c r="J23" s="62" t="s">
        <v>22</v>
      </c>
      <c r="K23" s="62" t="s">
        <v>22</v>
      </c>
      <c r="L23" s="60" t="s">
        <v>127</v>
      </c>
      <c r="M23" s="63" t="s">
        <v>127</v>
      </c>
      <c r="N23" s="64">
        <v>44000.47152777778</v>
      </c>
      <c r="O23" s="65">
        <v>72.2</v>
      </c>
      <c r="P23" s="65" t="s">
        <v>25</v>
      </c>
      <c r="Q23" s="65" t="s">
        <v>21</v>
      </c>
      <c r="R23" s="65" t="s">
        <v>22</v>
      </c>
      <c r="S23" s="65" t="s">
        <v>22</v>
      </c>
      <c r="T23" s="65" t="s">
        <v>22</v>
      </c>
      <c r="U23" s="66">
        <f t="shared" si="0"/>
        <v>15.824474885844751</v>
      </c>
      <c r="V23" s="67" t="s">
        <v>22</v>
      </c>
      <c r="W23" s="68">
        <v>-0.39327731092436974</v>
      </c>
      <c r="X23" s="67" t="s">
        <v>359</v>
      </c>
    </row>
    <row r="24" spans="1:24" x14ac:dyDescent="0.3">
      <c r="A24" s="59" t="str">
        <f>VLOOKUP(M24,[1]Sheet1!$A$2:$C$55,3,FALSE)</f>
        <v>4</v>
      </c>
      <c r="B24" s="62" t="s">
        <v>114</v>
      </c>
      <c r="C24" s="60" t="s">
        <v>128</v>
      </c>
      <c r="D24" s="60" t="s">
        <v>128</v>
      </c>
      <c r="E24" s="61">
        <v>40828</v>
      </c>
      <c r="F24" s="62">
        <v>1040</v>
      </c>
      <c r="G24" s="62" t="s">
        <v>19</v>
      </c>
      <c r="H24" s="62" t="s">
        <v>21</v>
      </c>
      <c r="I24" s="62" t="s">
        <v>21</v>
      </c>
      <c r="J24" s="62" t="s">
        <v>22</v>
      </c>
      <c r="K24" s="62" t="s">
        <v>21</v>
      </c>
      <c r="L24" s="60" t="s">
        <v>130</v>
      </c>
      <c r="M24" s="63" t="s">
        <v>130</v>
      </c>
      <c r="N24" s="64">
        <v>44006.42291666667</v>
      </c>
      <c r="O24" s="65">
        <v>794</v>
      </c>
      <c r="P24" s="65" t="s">
        <v>25</v>
      </c>
      <c r="Q24" s="65" t="s">
        <v>21</v>
      </c>
      <c r="R24" s="65" t="s">
        <v>21</v>
      </c>
      <c r="S24" s="65" t="s">
        <v>22</v>
      </c>
      <c r="T24" s="65" t="s">
        <v>21</v>
      </c>
      <c r="U24" s="66">
        <f t="shared" si="0"/>
        <v>8.7080079908675891</v>
      </c>
      <c r="V24" s="67" t="s">
        <v>21</v>
      </c>
      <c r="W24" s="68">
        <v>-0.23653846153846153</v>
      </c>
      <c r="X24" s="67" t="s">
        <v>361</v>
      </c>
    </row>
    <row r="25" spans="1:24" x14ac:dyDescent="0.3">
      <c r="A25" s="59" t="str">
        <f>VLOOKUP(M25,[1]Sheet1!$A$2:$C$55,3,FALSE)</f>
        <v>4</v>
      </c>
      <c r="B25" s="62" t="s">
        <v>114</v>
      </c>
      <c r="C25" s="60" t="s">
        <v>131</v>
      </c>
      <c r="D25" s="60" t="s">
        <v>131</v>
      </c>
      <c r="E25" s="61">
        <v>40952</v>
      </c>
      <c r="F25" s="62">
        <v>58</v>
      </c>
      <c r="G25" s="62" t="s">
        <v>19</v>
      </c>
      <c r="H25" s="62" t="s">
        <v>21</v>
      </c>
      <c r="I25" s="62" t="s">
        <v>22</v>
      </c>
      <c r="J25" s="62" t="s">
        <v>22</v>
      </c>
      <c r="K25" s="62" t="s">
        <v>22</v>
      </c>
      <c r="L25" s="60" t="s">
        <v>133</v>
      </c>
      <c r="M25" s="63" t="s">
        <v>133</v>
      </c>
      <c r="N25" s="64">
        <v>44000.517361111109</v>
      </c>
      <c r="O25" s="65">
        <v>63.7</v>
      </c>
      <c r="P25" s="65" t="s">
        <v>25</v>
      </c>
      <c r="Q25" s="65" t="s">
        <v>21</v>
      </c>
      <c r="R25" s="65" t="s">
        <v>22</v>
      </c>
      <c r="S25" s="65" t="s">
        <v>22</v>
      </c>
      <c r="T25" s="65" t="s">
        <v>22</v>
      </c>
      <c r="U25" s="66">
        <f t="shared" si="0"/>
        <v>8.3521023592085193</v>
      </c>
      <c r="V25" s="67" t="s">
        <v>22</v>
      </c>
      <c r="W25" s="68">
        <v>9.8275862068965561E-2</v>
      </c>
      <c r="X25" s="67" t="s">
        <v>359</v>
      </c>
    </row>
    <row r="26" spans="1:24" x14ac:dyDescent="0.3">
      <c r="A26" s="59" t="str">
        <f>VLOOKUP(M26,[1]Sheet1!$A$2:$C$55,3,FALSE)</f>
        <v>4</v>
      </c>
      <c r="B26" s="62" t="s">
        <v>114</v>
      </c>
      <c r="C26" s="60" t="s">
        <v>134</v>
      </c>
      <c r="D26" s="60" t="s">
        <v>136</v>
      </c>
      <c r="E26" s="61">
        <v>38224.378472222219</v>
      </c>
      <c r="F26" s="62">
        <v>94</v>
      </c>
      <c r="G26" s="62" t="s">
        <v>19</v>
      </c>
      <c r="H26" s="62" t="s">
        <v>21</v>
      </c>
      <c r="I26" s="62" t="s">
        <v>21</v>
      </c>
      <c r="J26" s="62" t="s">
        <v>22</v>
      </c>
      <c r="K26" s="62" t="s">
        <v>21</v>
      </c>
      <c r="L26" s="60" t="s">
        <v>138</v>
      </c>
      <c r="M26" s="63" t="s">
        <v>138</v>
      </c>
      <c r="N26" s="64">
        <v>44007.298611111109</v>
      </c>
      <c r="O26" s="65">
        <v>22.8</v>
      </c>
      <c r="P26" s="65" t="s">
        <v>25</v>
      </c>
      <c r="Q26" s="65" t="s">
        <v>21</v>
      </c>
      <c r="R26" s="65" t="s">
        <v>22</v>
      </c>
      <c r="S26" s="65" t="s">
        <v>22</v>
      </c>
      <c r="T26" s="65" t="s">
        <v>22</v>
      </c>
      <c r="U26" s="66">
        <f t="shared" si="0"/>
        <v>15.843616818873672</v>
      </c>
      <c r="V26" s="67" t="s">
        <v>21</v>
      </c>
      <c r="W26" s="68">
        <v>-0.75744680851063828</v>
      </c>
      <c r="X26" s="67" t="s">
        <v>360</v>
      </c>
    </row>
    <row r="27" spans="1:24" x14ac:dyDescent="0.3">
      <c r="A27" s="59" t="str">
        <f>VLOOKUP(M27,[1]Sheet1!$A$2:$C$55,3,FALSE)</f>
        <v>6</v>
      </c>
      <c r="B27" s="62" t="s">
        <v>139</v>
      </c>
      <c r="C27" s="60" t="s">
        <v>140</v>
      </c>
      <c r="D27" s="60" t="s">
        <v>142</v>
      </c>
      <c r="E27" s="61">
        <v>38419</v>
      </c>
      <c r="F27" s="62">
        <v>21</v>
      </c>
      <c r="G27" s="62" t="s">
        <v>25</v>
      </c>
      <c r="H27" s="62" t="s">
        <v>21</v>
      </c>
      <c r="I27" s="62" t="s">
        <v>22</v>
      </c>
      <c r="J27" s="62" t="s">
        <v>22</v>
      </c>
      <c r="K27" s="62" t="s">
        <v>22</v>
      </c>
      <c r="L27" s="60" t="s">
        <v>144</v>
      </c>
      <c r="M27" s="63" t="s">
        <v>144</v>
      </c>
      <c r="N27" s="64">
        <v>43999.600694444445</v>
      </c>
      <c r="O27" s="65">
        <v>82.6</v>
      </c>
      <c r="P27" s="65" t="s">
        <v>25</v>
      </c>
      <c r="Q27" s="65" t="s">
        <v>21</v>
      </c>
      <c r="R27" s="65" t="s">
        <v>22</v>
      </c>
      <c r="S27" s="65" t="s">
        <v>22</v>
      </c>
      <c r="T27" s="65" t="s">
        <v>22</v>
      </c>
      <c r="U27" s="66">
        <f t="shared" si="0"/>
        <v>15.289316971080671</v>
      </c>
      <c r="V27" s="67" t="s">
        <v>22</v>
      </c>
      <c r="W27" s="68">
        <v>2.9333333333333331</v>
      </c>
      <c r="X27" s="67" t="s">
        <v>359</v>
      </c>
    </row>
    <row r="28" spans="1:24" x14ac:dyDescent="0.3">
      <c r="A28" s="59" t="str">
        <f>VLOOKUP(M28,[1]Sheet1!$A$2:$C$55,3,FALSE)</f>
        <v>5</v>
      </c>
      <c r="B28" s="62" t="s">
        <v>139</v>
      </c>
      <c r="C28" s="60" t="s">
        <v>145</v>
      </c>
      <c r="D28" s="60" t="s">
        <v>147</v>
      </c>
      <c r="E28" s="61">
        <v>36038</v>
      </c>
      <c r="F28" s="62">
        <v>219</v>
      </c>
      <c r="G28" s="62" t="s">
        <v>19</v>
      </c>
      <c r="H28" s="62" t="s">
        <v>21</v>
      </c>
      <c r="I28" s="62" t="s">
        <v>22</v>
      </c>
      <c r="J28" s="62" t="s">
        <v>22</v>
      </c>
      <c r="K28" s="62" t="s">
        <v>22</v>
      </c>
      <c r="L28" s="60" t="s">
        <v>149</v>
      </c>
      <c r="M28" s="63" t="s">
        <v>149</v>
      </c>
      <c r="N28" s="64">
        <v>43992.381249999999</v>
      </c>
      <c r="O28" s="65">
        <v>115.3</v>
      </c>
      <c r="P28" s="65" t="s">
        <v>25</v>
      </c>
      <c r="Q28" s="65" t="s">
        <v>21</v>
      </c>
      <c r="R28" s="65" t="s">
        <v>22</v>
      </c>
      <c r="S28" s="65" t="s">
        <v>22</v>
      </c>
      <c r="T28" s="65" t="s">
        <v>22</v>
      </c>
      <c r="U28" s="66">
        <f t="shared" si="0"/>
        <v>21.792825342465751</v>
      </c>
      <c r="V28" s="67" t="s">
        <v>22</v>
      </c>
      <c r="W28" s="68">
        <v>-0.47351598173515985</v>
      </c>
      <c r="X28" s="67" t="s">
        <v>359</v>
      </c>
    </row>
    <row r="29" spans="1:24" x14ac:dyDescent="0.3">
      <c r="A29" s="59" t="str">
        <f>VLOOKUP(M29,[1]Sheet1!$A$2:$C$55,3,FALSE)</f>
        <v>5</v>
      </c>
      <c r="B29" s="62" t="s">
        <v>139</v>
      </c>
      <c r="C29" s="60" t="s">
        <v>150</v>
      </c>
      <c r="D29" s="60" t="s">
        <v>152</v>
      </c>
      <c r="E29" s="61">
        <v>38225.474305555559</v>
      </c>
      <c r="F29" s="62">
        <v>60</v>
      </c>
      <c r="G29" s="62" t="s">
        <v>25</v>
      </c>
      <c r="H29" s="62" t="s">
        <v>21</v>
      </c>
      <c r="I29" s="62" t="s">
        <v>22</v>
      </c>
      <c r="J29" s="62" t="s">
        <v>22</v>
      </c>
      <c r="K29" s="62" t="s">
        <v>22</v>
      </c>
      <c r="L29" s="60" t="s">
        <v>154</v>
      </c>
      <c r="M29" s="63" t="s">
        <v>154</v>
      </c>
      <c r="N29" s="64">
        <v>43998.341666666667</v>
      </c>
      <c r="O29" s="65">
        <v>83.9</v>
      </c>
      <c r="P29" s="65" t="s">
        <v>25</v>
      </c>
      <c r="Q29" s="65" t="s">
        <v>21</v>
      </c>
      <c r="R29" s="65" t="s">
        <v>22</v>
      </c>
      <c r="S29" s="65" t="s">
        <v>22</v>
      </c>
      <c r="T29" s="65" t="s">
        <v>22</v>
      </c>
      <c r="U29" s="66">
        <f t="shared" si="0"/>
        <v>15.816074961948241</v>
      </c>
      <c r="V29" s="67" t="s">
        <v>22</v>
      </c>
      <c r="W29" s="68">
        <v>0.39833333333333343</v>
      </c>
      <c r="X29" s="67" t="s">
        <v>359</v>
      </c>
    </row>
    <row r="30" spans="1:24" x14ac:dyDescent="0.3">
      <c r="A30" s="59" t="str">
        <f>VLOOKUP(M30,[1]Sheet1!$A$2:$C$55,3,FALSE)</f>
        <v>5</v>
      </c>
      <c r="B30" s="62" t="s">
        <v>139</v>
      </c>
      <c r="C30" s="60" t="s">
        <v>155</v>
      </c>
      <c r="D30" s="60" t="s">
        <v>157</v>
      </c>
      <c r="E30" s="61">
        <v>36031</v>
      </c>
      <c r="F30" s="62">
        <v>118</v>
      </c>
      <c r="G30" s="62" t="s">
        <v>25</v>
      </c>
      <c r="H30" s="62" t="s">
        <v>21</v>
      </c>
      <c r="I30" s="62" t="s">
        <v>22</v>
      </c>
      <c r="J30" s="62" t="s">
        <v>22</v>
      </c>
      <c r="K30" s="62" t="s">
        <v>22</v>
      </c>
      <c r="L30" s="60" t="s">
        <v>159</v>
      </c>
      <c r="M30" s="63" t="s">
        <v>159</v>
      </c>
      <c r="N30" s="64">
        <v>43998.365972222222</v>
      </c>
      <c r="O30" s="65">
        <v>100.6</v>
      </c>
      <c r="P30" s="65" t="s">
        <v>25</v>
      </c>
      <c r="Q30" s="65" t="s">
        <v>21</v>
      </c>
      <c r="R30" s="65" t="s">
        <v>22</v>
      </c>
      <c r="S30" s="65" t="s">
        <v>22</v>
      </c>
      <c r="T30" s="65" t="s">
        <v>22</v>
      </c>
      <c r="U30" s="66">
        <f t="shared" si="0"/>
        <v>21.828399923896498</v>
      </c>
      <c r="V30" s="67" t="s">
        <v>22</v>
      </c>
      <c r="W30" s="68">
        <v>-0.1474576271186441</v>
      </c>
      <c r="X30" s="67" t="s">
        <v>359</v>
      </c>
    </row>
    <row r="31" spans="1:24" x14ac:dyDescent="0.3">
      <c r="A31" s="59" t="str">
        <f>VLOOKUP(M31,[1]Sheet1!$A$2:$C$55,3,FALSE)</f>
        <v>5</v>
      </c>
      <c r="B31" s="62" t="s">
        <v>139</v>
      </c>
      <c r="C31" s="60" t="s">
        <v>160</v>
      </c>
      <c r="D31" s="60" t="s">
        <v>162</v>
      </c>
      <c r="E31" s="61">
        <v>36039</v>
      </c>
      <c r="F31" s="62">
        <v>133</v>
      </c>
      <c r="G31" s="62" t="s">
        <v>25</v>
      </c>
      <c r="H31" s="62" t="s">
        <v>21</v>
      </c>
      <c r="I31" s="62" t="s">
        <v>21</v>
      </c>
      <c r="J31" s="62" t="s">
        <v>22</v>
      </c>
      <c r="K31" s="62" t="s">
        <v>21</v>
      </c>
      <c r="L31" s="60" t="s">
        <v>164</v>
      </c>
      <c r="M31" s="63" t="s">
        <v>164</v>
      </c>
      <c r="N31" s="64">
        <v>43998.451388888891</v>
      </c>
      <c r="O31" s="65">
        <v>122</v>
      </c>
      <c r="P31" s="65" t="s">
        <v>25</v>
      </c>
      <c r="Q31" s="65" t="s">
        <v>21</v>
      </c>
      <c r="R31" s="65" t="s">
        <v>22</v>
      </c>
      <c r="S31" s="65" t="s">
        <v>22</v>
      </c>
      <c r="T31" s="65" t="s">
        <v>22</v>
      </c>
      <c r="U31" s="66">
        <f t="shared" si="0"/>
        <v>21.806716133942167</v>
      </c>
      <c r="V31" s="67" t="s">
        <v>21</v>
      </c>
      <c r="W31" s="68">
        <v>-8.2706766917293228E-2</v>
      </c>
      <c r="X31" s="67" t="s">
        <v>361</v>
      </c>
    </row>
    <row r="32" spans="1:24" x14ac:dyDescent="0.3">
      <c r="A32" s="59" t="str">
        <f>VLOOKUP(M32,[1]Sheet1!$A$2:$C$55,3,FALSE)</f>
        <v>5</v>
      </c>
      <c r="B32" s="62" t="s">
        <v>139</v>
      </c>
      <c r="C32" s="60" t="s">
        <v>165</v>
      </c>
      <c r="D32" s="60" t="s">
        <v>167</v>
      </c>
      <c r="E32" s="61">
        <v>38223.645833333336</v>
      </c>
      <c r="F32" s="62">
        <v>150</v>
      </c>
      <c r="G32" s="62" t="s">
        <v>19</v>
      </c>
      <c r="H32" s="62" t="s">
        <v>21</v>
      </c>
      <c r="I32" s="62" t="s">
        <v>21</v>
      </c>
      <c r="J32" s="62" t="s">
        <v>22</v>
      </c>
      <c r="K32" s="62" t="s">
        <v>21</v>
      </c>
      <c r="L32" s="60" t="s">
        <v>169</v>
      </c>
      <c r="M32" s="63" t="s">
        <v>169</v>
      </c>
      <c r="N32" s="64">
        <v>43997.46597222222</v>
      </c>
      <c r="O32" s="65">
        <v>104.6</v>
      </c>
      <c r="P32" s="65" t="s">
        <v>25</v>
      </c>
      <c r="Q32" s="65" t="s">
        <v>21</v>
      </c>
      <c r="R32" s="65" t="s">
        <v>22</v>
      </c>
      <c r="S32" s="65" t="s">
        <v>22</v>
      </c>
      <c r="T32" s="65" t="s">
        <v>22</v>
      </c>
      <c r="U32" s="66">
        <f t="shared" si="0"/>
        <v>15.818685312024341</v>
      </c>
      <c r="V32" s="67" t="s">
        <v>21</v>
      </c>
      <c r="W32" s="68">
        <v>-0.30266666666666669</v>
      </c>
      <c r="X32" s="67" t="s">
        <v>361</v>
      </c>
    </row>
    <row r="33" spans="1:24" x14ac:dyDescent="0.3">
      <c r="A33" s="59" t="str">
        <f>VLOOKUP(M33,[1]Sheet1!$A$2:$C$55,3,FALSE)</f>
        <v>5</v>
      </c>
      <c r="B33" s="62" t="s">
        <v>139</v>
      </c>
      <c r="C33" s="60" t="s">
        <v>170</v>
      </c>
      <c r="D33" s="60" t="s">
        <v>172</v>
      </c>
      <c r="E33" s="61">
        <v>38223.600694444445</v>
      </c>
      <c r="F33" s="62">
        <v>170</v>
      </c>
      <c r="G33" s="62" t="s">
        <v>19</v>
      </c>
      <c r="H33" s="62" t="s">
        <v>21</v>
      </c>
      <c r="I33" s="62" t="s">
        <v>22</v>
      </c>
      <c r="J33" s="62" t="s">
        <v>22</v>
      </c>
      <c r="K33" s="62" t="s">
        <v>22</v>
      </c>
      <c r="L33" s="60" t="s">
        <v>174</v>
      </c>
      <c r="M33" s="63" t="s">
        <v>174</v>
      </c>
      <c r="N33" s="64">
        <v>43998.419444444444</v>
      </c>
      <c r="O33" s="65">
        <v>116.3</v>
      </c>
      <c r="P33" s="65" t="s">
        <v>25</v>
      </c>
      <c r="Q33" s="65" t="s">
        <v>21</v>
      </c>
      <c r="R33" s="65" t="s">
        <v>22</v>
      </c>
      <c r="S33" s="65" t="s">
        <v>22</v>
      </c>
      <c r="T33" s="65" t="s">
        <v>22</v>
      </c>
      <c r="U33" s="66">
        <f t="shared" si="0"/>
        <v>15.821421232876709</v>
      </c>
      <c r="V33" s="67" t="s">
        <v>22</v>
      </c>
      <c r="W33" s="68">
        <v>-0.3158823529411765</v>
      </c>
      <c r="X33" s="67" t="s">
        <v>359</v>
      </c>
    </row>
    <row r="34" spans="1:24" x14ac:dyDescent="0.3">
      <c r="A34" s="59" t="str">
        <f>VLOOKUP(M34,[1]Sheet1!$A$2:$C$55,3,FALSE)</f>
        <v>5</v>
      </c>
      <c r="B34" s="62" t="s">
        <v>139</v>
      </c>
      <c r="C34" s="60" t="s">
        <v>176</v>
      </c>
      <c r="D34" s="60" t="s">
        <v>178</v>
      </c>
      <c r="E34" s="61">
        <v>35719.548611111109</v>
      </c>
      <c r="F34" s="62">
        <v>68</v>
      </c>
      <c r="G34" s="62" t="s">
        <v>25</v>
      </c>
      <c r="H34" s="62" t="s">
        <v>21</v>
      </c>
      <c r="I34" s="62" t="s">
        <v>22</v>
      </c>
      <c r="J34" s="62" t="s">
        <v>22</v>
      </c>
      <c r="K34" s="62" t="s">
        <v>22</v>
      </c>
      <c r="L34" s="60" t="s">
        <v>180</v>
      </c>
      <c r="M34" s="63" t="s">
        <v>180</v>
      </c>
      <c r="N34" s="64">
        <v>43998.435416666667</v>
      </c>
      <c r="O34" s="65">
        <v>107.4</v>
      </c>
      <c r="P34" s="65" t="s">
        <v>25</v>
      </c>
      <c r="Q34" s="65" t="s">
        <v>21</v>
      </c>
      <c r="R34" s="65" t="s">
        <v>22</v>
      </c>
      <c r="S34" s="65" t="s">
        <v>22</v>
      </c>
      <c r="T34" s="65" t="s">
        <v>22</v>
      </c>
      <c r="U34" s="66">
        <f t="shared" si="0"/>
        <v>22.681881659056323</v>
      </c>
      <c r="V34" s="67" t="s">
        <v>22</v>
      </c>
      <c r="W34" s="68">
        <v>0.5794117647058824</v>
      </c>
      <c r="X34" s="67" t="s">
        <v>359</v>
      </c>
    </row>
    <row r="35" spans="1:24" x14ac:dyDescent="0.3">
      <c r="A35" s="59" t="str">
        <f>VLOOKUP(M35,[1]Sheet1!$A$2:$C$55,3,FALSE)</f>
        <v>5</v>
      </c>
      <c r="B35" s="62" t="s">
        <v>139</v>
      </c>
      <c r="C35" s="60" t="s">
        <v>181</v>
      </c>
      <c r="D35" s="60" t="s">
        <v>183</v>
      </c>
      <c r="E35" s="61">
        <v>38224.613888888889</v>
      </c>
      <c r="F35" s="62">
        <v>170</v>
      </c>
      <c r="G35" s="62" t="s">
        <v>19</v>
      </c>
      <c r="H35" s="62" t="s">
        <v>21</v>
      </c>
      <c r="I35" s="62" t="s">
        <v>22</v>
      </c>
      <c r="J35" s="62" t="s">
        <v>22</v>
      </c>
      <c r="K35" s="62" t="s">
        <v>22</v>
      </c>
      <c r="L35" s="60" t="s">
        <v>185</v>
      </c>
      <c r="M35" s="63" t="s">
        <v>185</v>
      </c>
      <c r="N35" s="64">
        <v>43998.404861111114</v>
      </c>
      <c r="O35" s="65">
        <v>115.3</v>
      </c>
      <c r="P35" s="65" t="s">
        <v>25</v>
      </c>
      <c r="Q35" s="65" t="s">
        <v>21</v>
      </c>
      <c r="R35" s="65" t="s">
        <v>22</v>
      </c>
      <c r="S35" s="65" t="s">
        <v>22</v>
      </c>
      <c r="T35" s="65" t="s">
        <v>22</v>
      </c>
      <c r="U35" s="66">
        <f t="shared" si="0"/>
        <v>15.818605403348561</v>
      </c>
      <c r="V35" s="67" t="s">
        <v>22</v>
      </c>
      <c r="W35" s="68">
        <v>-0.32176470588235295</v>
      </c>
      <c r="X35" s="67" t="s">
        <v>359</v>
      </c>
    </row>
    <row r="36" spans="1:24" x14ac:dyDescent="0.3">
      <c r="A36" s="59" t="str">
        <f>VLOOKUP(M36,[1]Sheet1!$A$2:$C$55,3,FALSE)</f>
        <v>5</v>
      </c>
      <c r="B36" s="62" t="s">
        <v>139</v>
      </c>
      <c r="C36" s="60" t="s">
        <v>186</v>
      </c>
      <c r="D36" s="60" t="s">
        <v>188</v>
      </c>
      <c r="E36" s="61">
        <v>38223.559027777781</v>
      </c>
      <c r="F36" s="62">
        <v>180</v>
      </c>
      <c r="G36" s="62" t="s">
        <v>19</v>
      </c>
      <c r="H36" s="62" t="s">
        <v>21</v>
      </c>
      <c r="I36" s="62" t="s">
        <v>22</v>
      </c>
      <c r="J36" s="62" t="s">
        <v>22</v>
      </c>
      <c r="K36" s="62" t="s">
        <v>22</v>
      </c>
      <c r="L36" s="60" t="s">
        <v>190</v>
      </c>
      <c r="M36" s="63" t="s">
        <v>190</v>
      </c>
      <c r="N36" s="64">
        <v>43997.524305555555</v>
      </c>
      <c r="O36" s="65">
        <v>108.4</v>
      </c>
      <c r="P36" s="65" t="s">
        <v>25</v>
      </c>
      <c r="Q36" s="65" t="s">
        <v>21</v>
      </c>
      <c r="R36" s="65" t="s">
        <v>22</v>
      </c>
      <c r="S36" s="65" t="s">
        <v>22</v>
      </c>
      <c r="T36" s="65" t="s">
        <v>22</v>
      </c>
      <c r="U36" s="66">
        <f t="shared" si="0"/>
        <v>15.819082952815819</v>
      </c>
      <c r="V36" s="67" t="s">
        <v>22</v>
      </c>
      <c r="W36" s="68">
        <v>-0.39777777777777773</v>
      </c>
      <c r="X36" s="67" t="s">
        <v>359</v>
      </c>
    </row>
    <row r="37" spans="1:24" x14ac:dyDescent="0.3">
      <c r="A37" s="59" t="str">
        <f>VLOOKUP(M37,[1]Sheet1!$A$2:$C$55,3,FALSE)</f>
        <v>5</v>
      </c>
      <c r="B37" s="62" t="s">
        <v>139</v>
      </c>
      <c r="C37" s="60" t="s">
        <v>192</v>
      </c>
      <c r="D37" s="60" t="s">
        <v>192</v>
      </c>
      <c r="E37" s="61">
        <v>40623.688194444447</v>
      </c>
      <c r="F37" s="62">
        <v>68</v>
      </c>
      <c r="G37" s="62" t="s">
        <v>19</v>
      </c>
      <c r="H37" s="62" t="s">
        <v>21</v>
      </c>
      <c r="I37" s="62" t="s">
        <v>22</v>
      </c>
      <c r="J37" s="62" t="s">
        <v>22</v>
      </c>
      <c r="K37" s="62" t="s">
        <v>22</v>
      </c>
      <c r="L37" s="60" t="s">
        <v>194</v>
      </c>
      <c r="M37" s="63" t="s">
        <v>194</v>
      </c>
      <c r="N37" s="64">
        <v>43998.353472222225</v>
      </c>
      <c r="O37" s="65">
        <v>120.5</v>
      </c>
      <c r="P37" s="65" t="s">
        <v>25</v>
      </c>
      <c r="Q37" s="65" t="s">
        <v>21</v>
      </c>
      <c r="R37" s="65" t="s">
        <v>22</v>
      </c>
      <c r="S37" s="65" t="s">
        <v>22</v>
      </c>
      <c r="T37" s="65" t="s">
        <v>22</v>
      </c>
      <c r="U37" s="66">
        <f t="shared" si="0"/>
        <v>9.2456582952815847</v>
      </c>
      <c r="V37" s="67" t="s">
        <v>22</v>
      </c>
      <c r="W37" s="68">
        <v>0.7720588235294118</v>
      </c>
      <c r="X37" s="67" t="s">
        <v>359</v>
      </c>
    </row>
    <row r="38" spans="1:24" x14ac:dyDescent="0.3">
      <c r="A38" s="59" t="str">
        <f>VLOOKUP(M38,[1]Sheet1!$A$2:$C$55,3,FALSE)</f>
        <v>6</v>
      </c>
      <c r="B38" s="62" t="s">
        <v>195</v>
      </c>
      <c r="C38" s="60" t="s">
        <v>196</v>
      </c>
      <c r="D38" s="60" t="s">
        <v>198</v>
      </c>
      <c r="E38" s="61">
        <v>35704</v>
      </c>
      <c r="F38" s="62">
        <v>340</v>
      </c>
      <c r="G38" s="62" t="s">
        <v>19</v>
      </c>
      <c r="H38" s="62" t="s">
        <v>21</v>
      </c>
      <c r="I38" s="62" t="s">
        <v>21</v>
      </c>
      <c r="J38" s="62" t="s">
        <v>22</v>
      </c>
      <c r="K38" s="62" t="s">
        <v>21</v>
      </c>
      <c r="L38" s="60" t="s">
        <v>200</v>
      </c>
      <c r="M38" s="63" t="s">
        <v>200</v>
      </c>
      <c r="N38" s="64">
        <v>44000.544444444444</v>
      </c>
      <c r="O38" s="65">
        <v>34.4</v>
      </c>
      <c r="P38" s="65" t="s">
        <v>25</v>
      </c>
      <c r="Q38" s="65" t="s">
        <v>21</v>
      </c>
      <c r="R38" s="65" t="s">
        <v>22</v>
      </c>
      <c r="S38" s="65" t="s">
        <v>22</v>
      </c>
      <c r="T38" s="65" t="s">
        <v>22</v>
      </c>
      <c r="U38" s="66">
        <f t="shared" si="0"/>
        <v>22.730258751902586</v>
      </c>
      <c r="V38" s="67" t="s">
        <v>21</v>
      </c>
      <c r="W38" s="68">
        <v>-0.8988235294117648</v>
      </c>
      <c r="X38" s="67" t="s">
        <v>360</v>
      </c>
    </row>
    <row r="39" spans="1:24" x14ac:dyDescent="0.3">
      <c r="A39" s="59" t="str">
        <f>VLOOKUP(M39,[1]Sheet1!$A$2:$C$55,3,FALSE)</f>
        <v>6</v>
      </c>
      <c r="B39" s="62" t="s">
        <v>201</v>
      </c>
      <c r="C39" s="60" t="s">
        <v>202</v>
      </c>
      <c r="D39" s="60" t="s">
        <v>204</v>
      </c>
      <c r="E39" s="61">
        <v>35716.699999999997</v>
      </c>
      <c r="F39" s="62">
        <v>105</v>
      </c>
      <c r="G39" s="62" t="s">
        <v>25</v>
      </c>
      <c r="H39" s="62" t="s">
        <v>21</v>
      </c>
      <c r="I39" s="62" t="s">
        <v>22</v>
      </c>
      <c r="J39" s="62" t="s">
        <v>22</v>
      </c>
      <c r="K39" s="62" t="s">
        <v>22</v>
      </c>
      <c r="L39" s="60" t="s">
        <v>206</v>
      </c>
      <c r="M39" s="63" t="s">
        <v>206</v>
      </c>
      <c r="N39" s="64">
        <v>43992.340277777781</v>
      </c>
      <c r="O39" s="65">
        <v>71.099999999999994</v>
      </c>
      <c r="P39" s="65" t="s">
        <v>25</v>
      </c>
      <c r="Q39" s="65" t="s">
        <v>21</v>
      </c>
      <c r="R39" s="65" t="s">
        <v>22</v>
      </c>
      <c r="S39" s="65" t="s">
        <v>22</v>
      </c>
      <c r="T39" s="65" t="s">
        <v>22</v>
      </c>
      <c r="U39" s="66">
        <f t="shared" si="0"/>
        <v>22.672987062404886</v>
      </c>
      <c r="V39" s="67" t="s">
        <v>22</v>
      </c>
      <c r="W39" s="68">
        <v>-0.3228571428571429</v>
      </c>
      <c r="X39" s="67" t="s">
        <v>359</v>
      </c>
    </row>
    <row r="40" spans="1:24" x14ac:dyDescent="0.3">
      <c r="A40" s="59" t="str">
        <f>VLOOKUP(M40,[1]Sheet1!$A$2:$C$55,3,FALSE)</f>
        <v>6</v>
      </c>
      <c r="B40" s="62" t="s">
        <v>207</v>
      </c>
      <c r="C40" s="60" t="s">
        <v>213</v>
      </c>
      <c r="D40" s="60" t="s">
        <v>215</v>
      </c>
      <c r="E40" s="61">
        <v>38426</v>
      </c>
      <c r="F40" s="62">
        <v>100</v>
      </c>
      <c r="G40" s="62" t="s">
        <v>19</v>
      </c>
      <c r="H40" s="62" t="s">
        <v>21</v>
      </c>
      <c r="I40" s="62" t="s">
        <v>22</v>
      </c>
      <c r="J40" s="62" t="s">
        <v>22</v>
      </c>
      <c r="K40" s="62" t="s">
        <v>22</v>
      </c>
      <c r="L40" s="60" t="s">
        <v>212</v>
      </c>
      <c r="M40" s="63" t="s">
        <v>212</v>
      </c>
      <c r="N40" s="64">
        <v>43999.452777777777</v>
      </c>
      <c r="O40" s="65">
        <v>42.3</v>
      </c>
      <c r="P40" s="65" t="s">
        <v>25</v>
      </c>
      <c r="Q40" s="65" t="s">
        <v>21</v>
      </c>
      <c r="R40" s="65" t="s">
        <v>22</v>
      </c>
      <c r="S40" s="65" t="s">
        <v>22</v>
      </c>
      <c r="T40" s="65" t="s">
        <v>22</v>
      </c>
      <c r="U40" s="66">
        <f t="shared" si="0"/>
        <v>15.269733637747333</v>
      </c>
      <c r="V40" s="67" t="s">
        <v>22</v>
      </c>
      <c r="W40" s="68">
        <v>-0.57700000000000007</v>
      </c>
      <c r="X40" s="67" t="s">
        <v>359</v>
      </c>
    </row>
    <row r="41" spans="1:24" x14ac:dyDescent="0.3">
      <c r="A41" s="59" t="str">
        <f>VLOOKUP(M41,[1]Sheet1!$A$2:$C$55,3,FALSE)</f>
        <v>6</v>
      </c>
      <c r="B41" s="62" t="s">
        <v>207</v>
      </c>
      <c r="C41" s="60" t="s">
        <v>208</v>
      </c>
      <c r="D41" s="60" t="s">
        <v>210</v>
      </c>
      <c r="E41" s="61">
        <v>38226</v>
      </c>
      <c r="F41" s="62">
        <v>270</v>
      </c>
      <c r="G41" s="62" t="s">
        <v>19</v>
      </c>
      <c r="H41" s="62" t="s">
        <v>21</v>
      </c>
      <c r="I41" s="62" t="s">
        <v>21</v>
      </c>
      <c r="J41" s="62" t="s">
        <v>22</v>
      </c>
      <c r="K41" s="62" t="s">
        <v>21</v>
      </c>
      <c r="L41" s="60" t="s">
        <v>212</v>
      </c>
      <c r="M41" s="63" t="s">
        <v>212</v>
      </c>
      <c r="N41" s="64">
        <v>43999.452777777777</v>
      </c>
      <c r="O41" s="65">
        <v>42.3</v>
      </c>
      <c r="P41" s="65" t="s">
        <v>25</v>
      </c>
      <c r="Q41" s="65" t="s">
        <v>21</v>
      </c>
      <c r="R41" s="65" t="s">
        <v>22</v>
      </c>
      <c r="S41" s="65" t="s">
        <v>22</v>
      </c>
      <c r="T41" s="65" t="s">
        <v>22</v>
      </c>
      <c r="U41" s="66">
        <f t="shared" si="0"/>
        <v>15.817678843226785</v>
      </c>
      <c r="V41" s="67" t="s">
        <v>21</v>
      </c>
      <c r="W41" s="68">
        <v>-0.84333333333333327</v>
      </c>
      <c r="X41" s="67" t="s">
        <v>360</v>
      </c>
    </row>
    <row r="42" spans="1:24" x14ac:dyDescent="0.3">
      <c r="A42" s="59" t="str">
        <f>VLOOKUP(M42,[1]Sheet1!$A$2:$C$55,3,FALSE)</f>
        <v>6</v>
      </c>
      <c r="B42" s="62" t="s">
        <v>217</v>
      </c>
      <c r="C42" s="60" t="s">
        <v>218</v>
      </c>
      <c r="D42" s="60" t="s">
        <v>220</v>
      </c>
      <c r="E42" s="61">
        <v>35718.374305555553</v>
      </c>
      <c r="F42" s="62">
        <v>260</v>
      </c>
      <c r="G42" s="62" t="s">
        <v>19</v>
      </c>
      <c r="H42" s="62" t="s">
        <v>21</v>
      </c>
      <c r="I42" s="62" t="s">
        <v>21</v>
      </c>
      <c r="J42" s="62" t="s">
        <v>22</v>
      </c>
      <c r="K42" s="62" t="s">
        <v>21</v>
      </c>
      <c r="L42" s="60" t="s">
        <v>222</v>
      </c>
      <c r="M42" s="63" t="s">
        <v>222</v>
      </c>
      <c r="N42" s="64">
        <v>44000.5625</v>
      </c>
      <c r="O42" s="65">
        <v>81.5</v>
      </c>
      <c r="P42" s="65" t="s">
        <v>25</v>
      </c>
      <c r="Q42" s="65" t="s">
        <v>21</v>
      </c>
      <c r="R42" s="65" t="s">
        <v>22</v>
      </c>
      <c r="S42" s="65" t="s">
        <v>22</v>
      </c>
      <c r="T42" s="65" t="s">
        <v>22</v>
      </c>
      <c r="U42" s="66">
        <f t="shared" si="0"/>
        <v>22.69092656012177</v>
      </c>
      <c r="V42" s="67" t="s">
        <v>21</v>
      </c>
      <c r="W42" s="68">
        <v>-0.68653846153846154</v>
      </c>
      <c r="X42" s="67" t="s">
        <v>360</v>
      </c>
    </row>
    <row r="43" spans="1:24" x14ac:dyDescent="0.3">
      <c r="A43" s="59" t="str">
        <f>VLOOKUP(M43,[1]Sheet1!$A$2:$C$55,3,FALSE)</f>
        <v>6</v>
      </c>
      <c r="B43" s="62" t="s">
        <v>223</v>
      </c>
      <c r="C43" s="60" t="s">
        <v>224</v>
      </c>
      <c r="D43" s="60" t="s">
        <v>226</v>
      </c>
      <c r="E43" s="61">
        <v>40754.722222222219</v>
      </c>
      <c r="F43" s="62">
        <v>23</v>
      </c>
      <c r="G43" s="62" t="s">
        <v>19</v>
      </c>
      <c r="H43" s="62" t="s">
        <v>21</v>
      </c>
      <c r="I43" s="62" t="s">
        <v>22</v>
      </c>
      <c r="J43" s="62" t="s">
        <v>22</v>
      </c>
      <c r="K43" s="62" t="s">
        <v>22</v>
      </c>
      <c r="L43" s="60" t="s">
        <v>227</v>
      </c>
      <c r="M43" s="63" t="s">
        <v>227</v>
      </c>
      <c r="N43" s="64">
        <v>44007.362500000003</v>
      </c>
      <c r="O43" s="65">
        <v>34.700000000000003</v>
      </c>
      <c r="P43" s="65" t="s">
        <v>25</v>
      </c>
      <c r="Q43" s="65" t="s">
        <v>21</v>
      </c>
      <c r="R43" s="65" t="s">
        <v>22</v>
      </c>
      <c r="S43" s="65" t="s">
        <v>22</v>
      </c>
      <c r="T43" s="65" t="s">
        <v>22</v>
      </c>
      <c r="U43" s="66">
        <f t="shared" si="0"/>
        <v>8.9113432267884498</v>
      </c>
      <c r="V43" s="67" t="s">
        <v>22</v>
      </c>
      <c r="W43" s="68">
        <v>0.50869565217391322</v>
      </c>
      <c r="X43" s="67" t="s">
        <v>359</v>
      </c>
    </row>
    <row r="44" spans="1:24" x14ac:dyDescent="0.3">
      <c r="A44" s="59" t="str">
        <f>VLOOKUP(M44,[1]Sheet1!$A$2:$C$55,3,FALSE)</f>
        <v>6</v>
      </c>
      <c r="B44" s="62" t="s">
        <v>228</v>
      </c>
      <c r="C44" s="60" t="s">
        <v>229</v>
      </c>
      <c r="D44" s="60" t="s">
        <v>231</v>
      </c>
      <c r="E44" s="61">
        <v>38229</v>
      </c>
      <c r="F44" s="62">
        <v>22</v>
      </c>
      <c r="G44" s="62" t="s">
        <v>19</v>
      </c>
      <c r="H44" s="62" t="s">
        <v>21</v>
      </c>
      <c r="I44" s="62" t="s">
        <v>22</v>
      </c>
      <c r="J44" s="62" t="s">
        <v>22</v>
      </c>
      <c r="K44" s="62" t="s">
        <v>22</v>
      </c>
      <c r="L44" s="60" t="s">
        <v>233</v>
      </c>
      <c r="M44" s="63" t="s">
        <v>233</v>
      </c>
      <c r="N44" s="64">
        <v>44007.408333333333</v>
      </c>
      <c r="O44" s="65">
        <v>38.700000000000003</v>
      </c>
      <c r="P44" s="65" t="s">
        <v>25</v>
      </c>
      <c r="Q44" s="65" t="s">
        <v>21</v>
      </c>
      <c r="R44" s="65" t="s">
        <v>22</v>
      </c>
      <c r="S44" s="65" t="s">
        <v>22</v>
      </c>
      <c r="T44" s="65" t="s">
        <v>22</v>
      </c>
      <c r="U44" s="66">
        <f t="shared" si="0"/>
        <v>15.831255707762555</v>
      </c>
      <c r="V44" s="67" t="s">
        <v>22</v>
      </c>
      <c r="W44" s="68">
        <v>0.75909090909090926</v>
      </c>
      <c r="X44" s="67" t="s">
        <v>359</v>
      </c>
    </row>
    <row r="45" spans="1:24" x14ac:dyDescent="0.3">
      <c r="A45" s="59" t="str">
        <f>VLOOKUP(M45,[1]Sheet1!$A$2:$C$55,3,FALSE)</f>
        <v>7</v>
      </c>
      <c r="B45" s="62" t="s">
        <v>234</v>
      </c>
      <c r="C45" s="60" t="s">
        <v>236</v>
      </c>
      <c r="D45" s="60" t="s">
        <v>238</v>
      </c>
      <c r="E45" s="61">
        <v>35039</v>
      </c>
      <c r="F45" s="62">
        <v>360</v>
      </c>
      <c r="G45" s="62" t="s">
        <v>19</v>
      </c>
      <c r="H45" s="62" t="s">
        <v>21</v>
      </c>
      <c r="I45" s="62" t="s">
        <v>21</v>
      </c>
      <c r="J45" s="62" t="s">
        <v>22</v>
      </c>
      <c r="K45" s="62" t="s">
        <v>21</v>
      </c>
      <c r="L45" s="60" t="s">
        <v>240</v>
      </c>
      <c r="M45" s="63" t="s">
        <v>240</v>
      </c>
      <c r="N45" s="64">
        <v>44005.425694444442</v>
      </c>
      <c r="O45" s="65">
        <v>329</v>
      </c>
      <c r="P45" s="65" t="s">
        <v>25</v>
      </c>
      <c r="Q45" s="65" t="s">
        <v>21</v>
      </c>
      <c r="R45" s="65" t="s">
        <v>21</v>
      </c>
      <c r="S45" s="65" t="s">
        <v>22</v>
      </c>
      <c r="T45" s="65" t="s">
        <v>21</v>
      </c>
      <c r="U45" s="66">
        <f t="shared" si="0"/>
        <v>24.565549847792994</v>
      </c>
      <c r="V45" s="67" t="s">
        <v>21</v>
      </c>
      <c r="W45" s="68">
        <v>-8.611111111111111E-2</v>
      </c>
      <c r="X45" s="67" t="s">
        <v>361</v>
      </c>
    </row>
    <row r="46" spans="1:24" x14ac:dyDescent="0.3">
      <c r="A46" s="59" t="str">
        <f>VLOOKUP(M46,[1]Sheet1!$A$2:$C$55,3,FALSE)</f>
        <v>7</v>
      </c>
      <c r="B46" s="62" t="s">
        <v>234</v>
      </c>
      <c r="C46" s="60" t="s">
        <v>241</v>
      </c>
      <c r="D46" s="60" t="s">
        <v>241</v>
      </c>
      <c r="E46" s="61">
        <v>40620.377083333333</v>
      </c>
      <c r="F46" s="62">
        <v>52</v>
      </c>
      <c r="G46" s="62" t="s">
        <v>19</v>
      </c>
      <c r="H46" s="62" t="s">
        <v>21</v>
      </c>
      <c r="I46" s="62" t="s">
        <v>22</v>
      </c>
      <c r="J46" s="62" t="s">
        <v>22</v>
      </c>
      <c r="K46" s="62" t="s">
        <v>22</v>
      </c>
      <c r="L46" s="60" t="s">
        <v>240</v>
      </c>
      <c r="M46" s="63" t="s">
        <v>240</v>
      </c>
      <c r="N46" s="64">
        <v>44005.425694444442</v>
      </c>
      <c r="O46" s="65">
        <v>329</v>
      </c>
      <c r="P46" s="65" t="s">
        <v>25</v>
      </c>
      <c r="Q46" s="65" t="s">
        <v>21</v>
      </c>
      <c r="R46" s="65" t="s">
        <v>21</v>
      </c>
      <c r="S46" s="65" t="s">
        <v>22</v>
      </c>
      <c r="T46" s="65" t="s">
        <v>21</v>
      </c>
      <c r="U46" s="66">
        <f t="shared" si="0"/>
        <v>9.2741057838660534</v>
      </c>
      <c r="V46" s="67" t="s">
        <v>21</v>
      </c>
      <c r="W46" s="68">
        <v>5.3269230769230766</v>
      </c>
      <c r="X46" s="69" t="s">
        <v>362</v>
      </c>
    </row>
    <row r="47" spans="1:24" x14ac:dyDescent="0.3">
      <c r="A47" s="59" t="str">
        <f>VLOOKUP(M47,[1]Sheet1!$A$2:$C$55,3,FALSE)</f>
        <v>7</v>
      </c>
      <c r="B47" s="62" t="s">
        <v>234</v>
      </c>
      <c r="C47" s="60" t="s">
        <v>243</v>
      </c>
      <c r="D47" s="60" t="s">
        <v>245</v>
      </c>
      <c r="E47" s="61">
        <v>35039</v>
      </c>
      <c r="F47" s="62">
        <v>450</v>
      </c>
      <c r="G47" s="62" t="s">
        <v>19</v>
      </c>
      <c r="H47" s="62" t="s">
        <v>21</v>
      </c>
      <c r="I47" s="62" t="s">
        <v>21</v>
      </c>
      <c r="J47" s="62" t="s">
        <v>22</v>
      </c>
      <c r="K47" s="62" t="s">
        <v>21</v>
      </c>
      <c r="L47" s="60" t="s">
        <v>247</v>
      </c>
      <c r="M47" s="63" t="s">
        <v>247</v>
      </c>
      <c r="N47" s="64">
        <v>44006.46597222222</v>
      </c>
      <c r="O47" s="65">
        <v>4</v>
      </c>
      <c r="P47" s="65" t="s">
        <v>248</v>
      </c>
      <c r="Q47" s="65" t="s">
        <v>22</v>
      </c>
      <c r="R47" s="65" t="s">
        <v>22</v>
      </c>
      <c r="S47" s="65" t="s">
        <v>22</v>
      </c>
      <c r="T47" s="65" t="s">
        <v>22</v>
      </c>
      <c r="U47" s="66">
        <f t="shared" si="0"/>
        <v>24.568399923896493</v>
      </c>
      <c r="V47" s="67" t="s">
        <v>21</v>
      </c>
      <c r="W47" s="68">
        <v>-0.99111111111111116</v>
      </c>
      <c r="X47" s="67" t="s">
        <v>360</v>
      </c>
    </row>
    <row r="48" spans="1:24" x14ac:dyDescent="0.3">
      <c r="A48" s="59" t="str">
        <f>VLOOKUP(M48,[1]Sheet1!$A$2:$C$55,3,FALSE)</f>
        <v>7</v>
      </c>
      <c r="B48" s="62" t="s">
        <v>234</v>
      </c>
      <c r="C48" s="60" t="s">
        <v>249</v>
      </c>
      <c r="D48" s="60" t="s">
        <v>251</v>
      </c>
      <c r="E48" s="61">
        <v>35039</v>
      </c>
      <c r="F48" s="62">
        <v>852</v>
      </c>
      <c r="G48" s="62" t="s">
        <v>19</v>
      </c>
      <c r="H48" s="62" t="s">
        <v>21</v>
      </c>
      <c r="I48" s="62" t="s">
        <v>21</v>
      </c>
      <c r="J48" s="62" t="s">
        <v>22</v>
      </c>
      <c r="K48" s="62" t="s">
        <v>21</v>
      </c>
      <c r="L48" s="60" t="s">
        <v>253</v>
      </c>
      <c r="M48" s="63" t="s">
        <v>253</v>
      </c>
      <c r="N48" s="64">
        <v>44005.443749999999</v>
      </c>
      <c r="O48" s="65">
        <v>78</v>
      </c>
      <c r="P48" s="65" t="s">
        <v>25</v>
      </c>
      <c r="Q48" s="65" t="s">
        <v>21</v>
      </c>
      <c r="R48" s="65" t="s">
        <v>22</v>
      </c>
      <c r="S48" s="65" t="s">
        <v>22</v>
      </c>
      <c r="T48" s="65" t="s">
        <v>22</v>
      </c>
      <c r="U48" s="66">
        <f t="shared" si="0"/>
        <v>24.565599315068489</v>
      </c>
      <c r="V48" s="67" t="s">
        <v>21</v>
      </c>
      <c r="W48" s="68">
        <v>-0.90845070422535212</v>
      </c>
      <c r="X48" s="67" t="s">
        <v>360</v>
      </c>
    </row>
    <row r="49" spans="1:24" x14ac:dyDescent="0.3">
      <c r="A49" s="59" t="str">
        <f>VLOOKUP(M49,[1]Sheet1!$A$2:$C$55,3,FALSE)</f>
        <v>7</v>
      </c>
      <c r="B49" s="62" t="s">
        <v>234</v>
      </c>
      <c r="C49" s="60" t="s">
        <v>254</v>
      </c>
      <c r="D49" s="60" t="s">
        <v>256</v>
      </c>
      <c r="E49" s="61">
        <v>35038</v>
      </c>
      <c r="F49" s="62">
        <v>301</v>
      </c>
      <c r="G49" s="62" t="s">
        <v>19</v>
      </c>
      <c r="H49" s="62" t="s">
        <v>21</v>
      </c>
      <c r="I49" s="62" t="s">
        <v>21</v>
      </c>
      <c r="J49" s="62" t="s">
        <v>22</v>
      </c>
      <c r="K49" s="62" t="s">
        <v>21</v>
      </c>
      <c r="L49" s="60" t="s">
        <v>258</v>
      </c>
      <c r="M49" s="63" t="s">
        <v>258</v>
      </c>
      <c r="N49" s="64">
        <v>44006.48333333333</v>
      </c>
      <c r="O49" s="65">
        <v>72.400000000000006</v>
      </c>
      <c r="P49" s="65" t="s">
        <v>25</v>
      </c>
      <c r="Q49" s="65" t="s">
        <v>21</v>
      </c>
      <c r="R49" s="65" t="s">
        <v>22</v>
      </c>
      <c r="S49" s="65" t="s">
        <v>22</v>
      </c>
      <c r="T49" s="65" t="s">
        <v>22</v>
      </c>
      <c r="U49" s="66">
        <f t="shared" si="0"/>
        <v>24.571187214611864</v>
      </c>
      <c r="V49" s="67" t="s">
        <v>21</v>
      </c>
      <c r="W49" s="68">
        <v>-0.759468438538206</v>
      </c>
      <c r="X49" s="67" t="s">
        <v>360</v>
      </c>
    </row>
    <row r="50" spans="1:24" x14ac:dyDescent="0.3">
      <c r="A50" s="59" t="str">
        <f>VLOOKUP(M50,[1]Sheet1!$A$2:$C$55,3,FALSE)</f>
        <v>7</v>
      </c>
      <c r="B50" s="62" t="s">
        <v>234</v>
      </c>
      <c r="C50" s="60" t="s">
        <v>259</v>
      </c>
      <c r="D50" s="60" t="s">
        <v>261</v>
      </c>
      <c r="E50" s="61">
        <v>38426</v>
      </c>
      <c r="F50" s="62">
        <v>480</v>
      </c>
      <c r="G50" s="62" t="s">
        <v>19</v>
      </c>
      <c r="H50" s="62" t="s">
        <v>21</v>
      </c>
      <c r="I50" s="62" t="s">
        <v>21</v>
      </c>
      <c r="J50" s="62" t="s">
        <v>22</v>
      </c>
      <c r="K50" s="62" t="s">
        <v>21</v>
      </c>
      <c r="L50" s="60" t="s">
        <v>263</v>
      </c>
      <c r="M50" s="63" t="s">
        <v>263</v>
      </c>
      <c r="N50" s="64">
        <v>44004.440972222219</v>
      </c>
      <c r="O50" s="65">
        <v>126.7</v>
      </c>
      <c r="P50" s="65" t="s">
        <v>25</v>
      </c>
      <c r="Q50" s="65" t="s">
        <v>21</v>
      </c>
      <c r="R50" s="65" t="s">
        <v>21</v>
      </c>
      <c r="S50" s="65" t="s">
        <v>22</v>
      </c>
      <c r="T50" s="65" t="s">
        <v>21</v>
      </c>
      <c r="U50" s="66">
        <f t="shared" si="0"/>
        <v>15.283399923896491</v>
      </c>
      <c r="V50" s="67" t="s">
        <v>21</v>
      </c>
      <c r="W50" s="68">
        <v>-0.73604166666666671</v>
      </c>
      <c r="X50" s="67" t="s">
        <v>360</v>
      </c>
    </row>
    <row r="51" spans="1:24" x14ac:dyDescent="0.3">
      <c r="A51" s="59" t="str">
        <f>VLOOKUP(M51,[1]Sheet1!$A$2:$C$55,3,FALSE)</f>
        <v>7</v>
      </c>
      <c r="B51" s="62" t="s">
        <v>234</v>
      </c>
      <c r="C51" s="60" t="s">
        <v>265</v>
      </c>
      <c r="D51" s="60" t="s">
        <v>267</v>
      </c>
      <c r="E51" s="61">
        <v>37446</v>
      </c>
      <c r="F51" s="62">
        <v>40</v>
      </c>
      <c r="G51" s="62" t="s">
        <v>25</v>
      </c>
      <c r="H51" s="62" t="s">
        <v>21</v>
      </c>
      <c r="I51" s="62" t="s">
        <v>22</v>
      </c>
      <c r="J51" s="62" t="s">
        <v>22</v>
      </c>
      <c r="K51" s="62" t="s">
        <v>22</v>
      </c>
      <c r="L51" s="60" t="s">
        <v>269</v>
      </c>
      <c r="M51" s="63" t="s">
        <v>269</v>
      </c>
      <c r="N51" s="64">
        <v>44007.5</v>
      </c>
      <c r="O51" s="65">
        <v>32.4</v>
      </c>
      <c r="P51" s="65" t="s">
        <v>25</v>
      </c>
      <c r="Q51" s="65" t="s">
        <v>21</v>
      </c>
      <c r="R51" s="65" t="s">
        <v>22</v>
      </c>
      <c r="S51" s="65" t="s">
        <v>22</v>
      </c>
      <c r="T51" s="65" t="s">
        <v>22</v>
      </c>
      <c r="U51" s="66">
        <f t="shared" si="0"/>
        <v>17.976712328767125</v>
      </c>
      <c r="V51" s="67" t="s">
        <v>22</v>
      </c>
      <c r="W51" s="68">
        <v>-0.19000000000000003</v>
      </c>
      <c r="X51" s="67" t="s">
        <v>359</v>
      </c>
    </row>
    <row r="52" spans="1:24" x14ac:dyDescent="0.3">
      <c r="A52" s="59" t="str">
        <f>VLOOKUP(M52,[1]Sheet1!$A$2:$C$55,3,FALSE)</f>
        <v>7</v>
      </c>
      <c r="B52" s="62" t="s">
        <v>234</v>
      </c>
      <c r="C52" s="60" t="s">
        <v>271</v>
      </c>
      <c r="D52" s="60" t="s">
        <v>273</v>
      </c>
      <c r="E52" s="61">
        <v>34568</v>
      </c>
      <c r="F52" s="62">
        <v>377</v>
      </c>
      <c r="G52" s="62" t="s">
        <v>19</v>
      </c>
      <c r="H52" s="62" t="s">
        <v>21</v>
      </c>
      <c r="I52" s="62" t="s">
        <v>21</v>
      </c>
      <c r="J52" s="62" t="s">
        <v>22</v>
      </c>
      <c r="K52" s="62" t="s">
        <v>21</v>
      </c>
      <c r="L52" s="60" t="s">
        <v>275</v>
      </c>
      <c r="M52" s="60" t="s">
        <v>275</v>
      </c>
      <c r="N52" s="61">
        <v>44012.311805555553</v>
      </c>
      <c r="O52" s="62">
        <v>108</v>
      </c>
      <c r="P52" s="62" t="s">
        <v>25</v>
      </c>
      <c r="Q52" s="62" t="s">
        <v>21</v>
      </c>
      <c r="R52" s="62" t="s">
        <v>22</v>
      </c>
      <c r="S52" s="62" t="s">
        <v>22</v>
      </c>
      <c r="T52" s="62" t="s">
        <v>22</v>
      </c>
      <c r="U52" s="66">
        <f t="shared" si="0"/>
        <v>25.874826864535763</v>
      </c>
      <c r="V52" s="70" t="s">
        <v>21</v>
      </c>
      <c r="W52" s="71">
        <v>-0.71352785145888598</v>
      </c>
      <c r="X52" s="70" t="s">
        <v>360</v>
      </c>
    </row>
    <row r="53" spans="1:24" x14ac:dyDescent="0.3">
      <c r="A53" s="59" t="str">
        <f>VLOOKUP(M53,[1]Sheet1!$A$2:$C$55,3,FALSE)</f>
        <v>7</v>
      </c>
      <c r="B53" s="62" t="s">
        <v>276</v>
      </c>
      <c r="C53" s="60" t="s">
        <v>277</v>
      </c>
      <c r="D53" s="60" t="s">
        <v>279</v>
      </c>
      <c r="E53" s="61">
        <v>34564</v>
      </c>
      <c r="F53" s="62">
        <v>96</v>
      </c>
      <c r="G53" s="62" t="s">
        <v>19</v>
      </c>
      <c r="H53" s="62" t="s">
        <v>21</v>
      </c>
      <c r="I53" s="62" t="s">
        <v>22</v>
      </c>
      <c r="J53" s="62" t="s">
        <v>22</v>
      </c>
      <c r="K53" s="62" t="s">
        <v>22</v>
      </c>
      <c r="L53" s="60" t="s">
        <v>281</v>
      </c>
      <c r="M53" s="60" t="s">
        <v>281</v>
      </c>
      <c r="N53" s="61">
        <v>43999.482638888891</v>
      </c>
      <c r="O53" s="62">
        <v>107.5</v>
      </c>
      <c r="P53" s="62" t="s">
        <v>25</v>
      </c>
      <c r="Q53" s="62" t="s">
        <v>21</v>
      </c>
      <c r="R53" s="62" t="s">
        <v>22</v>
      </c>
      <c r="S53" s="62" t="s">
        <v>22</v>
      </c>
      <c r="T53" s="62" t="s">
        <v>22</v>
      </c>
      <c r="U53" s="66">
        <f t="shared" si="0"/>
        <v>25.850637366818876</v>
      </c>
      <c r="V53" s="70" t="s">
        <v>22</v>
      </c>
      <c r="W53" s="71">
        <v>0.11979166666666667</v>
      </c>
      <c r="X53" s="70" t="s">
        <v>359</v>
      </c>
    </row>
  </sheetData>
  <mergeCells count="3">
    <mergeCell ref="C2:K2"/>
    <mergeCell ref="L2:T2"/>
    <mergeCell ref="U2:X2"/>
  </mergeCells>
  <pageMargins left="0.7" right="0.7" top="1" bottom="1" header="0.5" footer="0.5"/>
  <pageSetup paperSize="3" scale="75" orientation="landscape" horizontalDpi="4294967293" verticalDpi="4294967293" r:id="rId1"/>
  <headerFooter>
    <oddHeader>&amp;L&amp;"Segoe UI,Bold"&amp;10Table I-3
Comparison of PCB Results at Re-sampled Locations</oddHeader>
    <oddFooter>&amp;L&amp;8Pre-Design Investigation Phase 1
Data Evaluation Report, LDW Upper Reach&amp;R&amp;8February 2021
Page &amp;P of &amp;N</oddFooter>
  </headerFooter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A7B8-CCD5-49DB-B90B-5418669A24FE}">
  <dimension ref="A1:X47"/>
  <sheetViews>
    <sheetView topLeftCell="G32" zoomScaleNormal="100" workbookViewId="0">
      <selection activeCell="H15" sqref="H15"/>
    </sheetView>
  </sheetViews>
  <sheetFormatPr defaultRowHeight="14.4" x14ac:dyDescent="0.3"/>
  <cols>
    <col min="2" max="2" width="9.21875" style="18"/>
    <col min="3" max="3" width="12.77734375" customWidth="1"/>
    <col min="4" max="4" width="13.44140625" customWidth="1"/>
    <col min="5" max="5" width="13.109375" customWidth="1"/>
    <col min="6" max="7" width="9.21875" style="18"/>
    <col min="8" max="10" width="9.109375" style="18"/>
    <col min="11" max="11" width="13.109375" customWidth="1"/>
    <col min="12" max="12" width="14.33203125" customWidth="1"/>
    <col min="13" max="13" width="11.77734375" customWidth="1"/>
    <col min="14" max="15" width="9.21875" style="18"/>
    <col min="16" max="18" width="9.109375" style="18"/>
    <col min="19" max="19" width="8.6640625" style="18"/>
    <col min="20" max="20" width="10.5546875" style="21" customWidth="1"/>
    <col min="21" max="21" width="10.21875" style="21" customWidth="1"/>
    <col min="22" max="22" width="12.77734375" style="21" customWidth="1"/>
  </cols>
  <sheetData>
    <row r="1" spans="1:24" hidden="1" x14ac:dyDescent="0.3">
      <c r="A1" s="29"/>
      <c r="B1" s="72"/>
      <c r="K1" s="18"/>
      <c r="P1"/>
      <c r="T1" s="18"/>
      <c r="U1" s="18"/>
      <c r="W1" s="21"/>
      <c r="X1" s="21"/>
    </row>
    <row r="2" spans="1:24" s="33" customFormat="1" ht="13.8" x14ac:dyDescent="0.3">
      <c r="A2" s="74"/>
      <c r="B2" s="80"/>
      <c r="C2" s="104" t="s">
        <v>365</v>
      </c>
      <c r="D2" s="104"/>
      <c r="E2" s="104"/>
      <c r="F2" s="104"/>
      <c r="G2" s="104"/>
      <c r="H2" s="104"/>
      <c r="I2" s="104"/>
      <c r="J2" s="104"/>
      <c r="K2" s="105" t="s">
        <v>356</v>
      </c>
      <c r="L2" s="105"/>
      <c r="M2" s="105"/>
      <c r="N2" s="105"/>
      <c r="O2" s="105"/>
      <c r="P2" s="105"/>
      <c r="Q2" s="105"/>
      <c r="R2" s="105"/>
      <c r="S2" s="106" t="s">
        <v>364</v>
      </c>
      <c r="T2" s="106"/>
      <c r="U2" s="106"/>
      <c r="V2" s="106"/>
    </row>
    <row r="3" spans="1:24" s="1" customFormat="1" ht="52.8" x14ac:dyDescent="0.3">
      <c r="A3" s="82" t="s">
        <v>394</v>
      </c>
      <c r="B3" s="82" t="s">
        <v>322</v>
      </c>
      <c r="C3" s="83" t="s">
        <v>324</v>
      </c>
      <c r="D3" s="83" t="s">
        <v>330</v>
      </c>
      <c r="E3" s="83" t="s">
        <v>325</v>
      </c>
      <c r="F3" s="83" t="s">
        <v>352</v>
      </c>
      <c r="G3" s="83" t="s">
        <v>8</v>
      </c>
      <c r="H3" s="83" t="s">
        <v>329</v>
      </c>
      <c r="I3" s="83" t="s">
        <v>328</v>
      </c>
      <c r="J3" s="83" t="s">
        <v>326</v>
      </c>
      <c r="K3" s="84" t="s">
        <v>2</v>
      </c>
      <c r="L3" s="84" t="s">
        <v>4</v>
      </c>
      <c r="M3" s="84" t="s">
        <v>5</v>
      </c>
      <c r="N3" s="84" t="s">
        <v>352</v>
      </c>
      <c r="O3" s="84" t="s">
        <v>8</v>
      </c>
      <c r="P3" s="84" t="s">
        <v>10</v>
      </c>
      <c r="Q3" s="84" t="s">
        <v>425</v>
      </c>
      <c r="R3" s="84" t="s">
        <v>326</v>
      </c>
      <c r="S3" s="85" t="s">
        <v>395</v>
      </c>
      <c r="T3" s="85" t="s">
        <v>426</v>
      </c>
      <c r="U3" s="85" t="s">
        <v>363</v>
      </c>
      <c r="V3" s="85" t="s">
        <v>358</v>
      </c>
    </row>
    <row r="4" spans="1:24" x14ac:dyDescent="0.3">
      <c r="A4" s="75" t="str">
        <f>VLOOKUP(L4,[1]Sheet1!$A$2:$C$55,3,FALSE)</f>
        <v>1</v>
      </c>
      <c r="B4" s="78" t="s">
        <v>13</v>
      </c>
      <c r="C4" s="76" t="s">
        <v>15</v>
      </c>
      <c r="D4" s="76" t="s">
        <v>17</v>
      </c>
      <c r="E4" s="77">
        <v>42081</v>
      </c>
      <c r="F4" s="78">
        <v>9.6999999999999993</v>
      </c>
      <c r="G4" s="78" t="s">
        <v>19</v>
      </c>
      <c r="H4" s="78" t="s">
        <v>21</v>
      </c>
      <c r="I4" s="78" t="s">
        <v>22</v>
      </c>
      <c r="J4" s="78" t="s">
        <v>22</v>
      </c>
      <c r="K4" s="76" t="s">
        <v>24</v>
      </c>
      <c r="L4" s="76" t="s">
        <v>24</v>
      </c>
      <c r="M4" s="77">
        <v>43987.457638888889</v>
      </c>
      <c r="N4" s="78">
        <v>8.6</v>
      </c>
      <c r="O4" s="78" t="s">
        <v>19</v>
      </c>
      <c r="P4" s="78" t="s">
        <v>21</v>
      </c>
      <c r="Q4" s="78" t="s">
        <v>22</v>
      </c>
      <c r="R4" s="78" t="s">
        <v>22</v>
      </c>
      <c r="S4" s="79">
        <f>(M4-E4)/365</f>
        <v>5.223171613394217</v>
      </c>
      <c r="T4" s="80" t="s">
        <v>22</v>
      </c>
      <c r="U4" s="81">
        <v>-0.11340206185567007</v>
      </c>
      <c r="V4" s="80" t="s">
        <v>359</v>
      </c>
    </row>
    <row r="5" spans="1:24" x14ac:dyDescent="0.3">
      <c r="A5" s="75" t="str">
        <f>VLOOKUP(L5,[1]Sheet1!$A$2:$C$55,3,FALSE)</f>
        <v>1</v>
      </c>
      <c r="B5" s="78" t="s">
        <v>26</v>
      </c>
      <c r="C5" s="76" t="s">
        <v>34</v>
      </c>
      <c r="D5" s="76" t="s">
        <v>36</v>
      </c>
      <c r="E5" s="77">
        <v>38229</v>
      </c>
      <c r="F5" s="78">
        <v>6.56</v>
      </c>
      <c r="G5" s="78" t="s">
        <v>25</v>
      </c>
      <c r="H5" s="78" t="s">
        <v>21</v>
      </c>
      <c r="I5" s="78" t="s">
        <v>22</v>
      </c>
      <c r="J5" s="78" t="s">
        <v>22</v>
      </c>
      <c r="K5" s="76" t="s">
        <v>32</v>
      </c>
      <c r="L5" s="76" t="s">
        <v>32</v>
      </c>
      <c r="M5" s="77">
        <v>43992.484027777777</v>
      </c>
      <c r="N5" s="78">
        <v>12.8</v>
      </c>
      <c r="O5" s="78" t="s">
        <v>19</v>
      </c>
      <c r="P5" s="78" t="s">
        <v>21</v>
      </c>
      <c r="Q5" s="78" t="s">
        <v>22</v>
      </c>
      <c r="R5" s="78" t="s">
        <v>22</v>
      </c>
      <c r="S5" s="79">
        <f t="shared" ref="S5:S47" si="0">(M5-E5)/365</f>
        <v>15.790367199391168</v>
      </c>
      <c r="T5" s="80" t="s">
        <v>22</v>
      </c>
      <c r="U5" s="81">
        <v>0.95121951219512213</v>
      </c>
      <c r="V5" s="80" t="s">
        <v>359</v>
      </c>
    </row>
    <row r="6" spans="1:24" x14ac:dyDescent="0.3">
      <c r="A6" s="75" t="str">
        <f>VLOOKUP(L6,[1]Sheet1!$A$2:$C$55,3,FALSE)</f>
        <v>1</v>
      </c>
      <c r="B6" s="78" t="s">
        <v>26</v>
      </c>
      <c r="C6" s="76" t="s">
        <v>28</v>
      </c>
      <c r="D6" s="76" t="s">
        <v>30</v>
      </c>
      <c r="E6" s="77">
        <v>38429</v>
      </c>
      <c r="F6" s="78">
        <v>9.1999999999999993</v>
      </c>
      <c r="G6" s="78" t="s">
        <v>19</v>
      </c>
      <c r="H6" s="78" t="s">
        <v>21</v>
      </c>
      <c r="I6" s="78" t="s">
        <v>22</v>
      </c>
      <c r="J6" s="78" t="s">
        <v>22</v>
      </c>
      <c r="K6" s="76" t="s">
        <v>32</v>
      </c>
      <c r="L6" s="76" t="s">
        <v>32</v>
      </c>
      <c r="M6" s="77">
        <v>43992.484027777777</v>
      </c>
      <c r="N6" s="78">
        <v>12.8</v>
      </c>
      <c r="O6" s="78" t="s">
        <v>19</v>
      </c>
      <c r="P6" s="78" t="s">
        <v>21</v>
      </c>
      <c r="Q6" s="78" t="s">
        <v>22</v>
      </c>
      <c r="R6" s="78" t="s">
        <v>22</v>
      </c>
      <c r="S6" s="79">
        <f t="shared" si="0"/>
        <v>15.242421993911718</v>
      </c>
      <c r="T6" s="80" t="s">
        <v>22</v>
      </c>
      <c r="U6" s="81">
        <v>0.39130434782608714</v>
      </c>
      <c r="V6" s="80" t="s">
        <v>359</v>
      </c>
    </row>
    <row r="7" spans="1:24" x14ac:dyDescent="0.3">
      <c r="A7" s="75" t="str">
        <f>VLOOKUP(L7,[1]Sheet1!$A$2:$C$55,3,FALSE)</f>
        <v>1</v>
      </c>
      <c r="B7" s="78" t="s">
        <v>26</v>
      </c>
      <c r="C7" s="76" t="s">
        <v>44</v>
      </c>
      <c r="D7" s="76" t="s">
        <v>46</v>
      </c>
      <c r="E7" s="77">
        <v>42081</v>
      </c>
      <c r="F7" s="78">
        <v>6.3</v>
      </c>
      <c r="G7" s="78" t="s">
        <v>19</v>
      </c>
      <c r="H7" s="78" t="s">
        <v>21</v>
      </c>
      <c r="I7" s="78" t="s">
        <v>22</v>
      </c>
      <c r="J7" s="78" t="s">
        <v>22</v>
      </c>
      <c r="K7" s="76" t="s">
        <v>47</v>
      </c>
      <c r="L7" s="76" t="s">
        <v>47</v>
      </c>
      <c r="M7" s="77">
        <v>43993.386111111111</v>
      </c>
      <c r="N7" s="78">
        <v>4.87</v>
      </c>
      <c r="O7" s="78" t="s">
        <v>19</v>
      </c>
      <c r="P7" s="78" t="s">
        <v>21</v>
      </c>
      <c r="Q7" s="78" t="s">
        <v>22</v>
      </c>
      <c r="R7" s="78" t="s">
        <v>22</v>
      </c>
      <c r="S7" s="79">
        <f t="shared" si="0"/>
        <v>5.2394140030441392</v>
      </c>
      <c r="T7" s="80" t="s">
        <v>22</v>
      </c>
      <c r="U7" s="81">
        <v>-0.22698412698412695</v>
      </c>
      <c r="V7" s="80" t="s">
        <v>359</v>
      </c>
    </row>
    <row r="8" spans="1:24" x14ac:dyDescent="0.3">
      <c r="A8" s="75" t="str">
        <f>VLOOKUP(L8,[1]Sheet1!$A$2:$C$55,3,FALSE)</f>
        <v>1</v>
      </c>
      <c r="B8" s="78" t="s">
        <v>26</v>
      </c>
      <c r="C8" s="76" t="s">
        <v>48</v>
      </c>
      <c r="D8" s="76" t="s">
        <v>50</v>
      </c>
      <c r="E8" s="77">
        <v>42082</v>
      </c>
      <c r="F8" s="78">
        <v>9.8000000000000007</v>
      </c>
      <c r="G8" s="78" t="s">
        <v>19</v>
      </c>
      <c r="H8" s="78" t="s">
        <v>21</v>
      </c>
      <c r="I8" s="78" t="s">
        <v>22</v>
      </c>
      <c r="J8" s="78" t="s">
        <v>22</v>
      </c>
      <c r="K8" s="76" t="s">
        <v>51</v>
      </c>
      <c r="L8" s="76" t="s">
        <v>51</v>
      </c>
      <c r="M8" s="77">
        <v>43987.561805555553</v>
      </c>
      <c r="N8" s="78">
        <v>12.1</v>
      </c>
      <c r="O8" s="78" t="s">
        <v>19</v>
      </c>
      <c r="P8" s="78" t="s">
        <v>21</v>
      </c>
      <c r="Q8" s="78" t="s">
        <v>22</v>
      </c>
      <c r="R8" s="78" t="s">
        <v>22</v>
      </c>
      <c r="S8" s="79">
        <f t="shared" si="0"/>
        <v>5.2207172754946667</v>
      </c>
      <c r="T8" s="80" t="s">
        <v>22</v>
      </c>
      <c r="U8" s="81">
        <v>0.23469387755102028</v>
      </c>
      <c r="V8" s="80" t="s">
        <v>359</v>
      </c>
    </row>
    <row r="9" spans="1:24" x14ac:dyDescent="0.3">
      <c r="A9" s="75" t="str">
        <f>VLOOKUP(L9,[1]Sheet1!$A$2:$C$55,3,FALSE)</f>
        <v>1</v>
      </c>
      <c r="B9" s="78" t="s">
        <v>52</v>
      </c>
      <c r="C9" s="76" t="s">
        <v>53</v>
      </c>
      <c r="D9" s="76" t="s">
        <v>55</v>
      </c>
      <c r="E9" s="77">
        <v>42081</v>
      </c>
      <c r="F9" s="78">
        <v>9.8000000000000007</v>
      </c>
      <c r="G9" s="78" t="s">
        <v>19</v>
      </c>
      <c r="H9" s="78" t="s">
        <v>21</v>
      </c>
      <c r="I9" s="78" t="s">
        <v>22</v>
      </c>
      <c r="J9" s="78" t="s">
        <v>22</v>
      </c>
      <c r="K9" s="76" t="s">
        <v>56</v>
      </c>
      <c r="L9" s="76" t="s">
        <v>56</v>
      </c>
      <c r="M9" s="77">
        <v>43992.536111111112</v>
      </c>
      <c r="N9" s="78">
        <v>14.2</v>
      </c>
      <c r="O9" s="78" t="s">
        <v>19</v>
      </c>
      <c r="P9" s="78" t="s">
        <v>21</v>
      </c>
      <c r="Q9" s="78" t="s">
        <v>22</v>
      </c>
      <c r="R9" s="78" t="s">
        <v>22</v>
      </c>
      <c r="S9" s="79">
        <f t="shared" si="0"/>
        <v>5.2370852359208557</v>
      </c>
      <c r="T9" s="80" t="s">
        <v>22</v>
      </c>
      <c r="U9" s="81">
        <v>0.44897959183673453</v>
      </c>
      <c r="V9" s="80" t="s">
        <v>359</v>
      </c>
    </row>
    <row r="10" spans="1:24" x14ac:dyDescent="0.3">
      <c r="A10" s="75" t="str">
        <f>VLOOKUP(L10,[1]Sheet1!$A$2:$C$55,3,FALSE)</f>
        <v>1</v>
      </c>
      <c r="B10" s="78" t="s">
        <v>52</v>
      </c>
      <c r="C10" s="76" t="s">
        <v>58</v>
      </c>
      <c r="D10" s="76" t="s">
        <v>60</v>
      </c>
      <c r="E10" s="77">
        <v>36034</v>
      </c>
      <c r="F10" s="78">
        <v>10.7</v>
      </c>
      <c r="G10" s="78" t="s">
        <v>19</v>
      </c>
      <c r="H10" s="78" t="s">
        <v>21</v>
      </c>
      <c r="I10" s="78" t="s">
        <v>22</v>
      </c>
      <c r="J10" s="78" t="s">
        <v>22</v>
      </c>
      <c r="K10" s="76" t="s">
        <v>62</v>
      </c>
      <c r="L10" s="76" t="s">
        <v>62</v>
      </c>
      <c r="M10" s="77">
        <v>43993.472222222219</v>
      </c>
      <c r="N10" s="78">
        <v>10.8</v>
      </c>
      <c r="O10" s="78" t="s">
        <v>19</v>
      </c>
      <c r="P10" s="78" t="s">
        <v>21</v>
      </c>
      <c r="Q10" s="78" t="s">
        <v>22</v>
      </c>
      <c r="R10" s="78" t="s">
        <v>22</v>
      </c>
      <c r="S10" s="79">
        <f t="shared" si="0"/>
        <v>21.806773211567723</v>
      </c>
      <c r="T10" s="80" t="s">
        <v>22</v>
      </c>
      <c r="U10" s="81">
        <v>9.3457943925234974E-3</v>
      </c>
      <c r="V10" s="80" t="s">
        <v>359</v>
      </c>
    </row>
    <row r="11" spans="1:24" x14ac:dyDescent="0.3">
      <c r="A11" s="75" t="str">
        <f>VLOOKUP(L11,[1]Sheet1!$A$2:$C$55,3,FALSE)</f>
        <v>1</v>
      </c>
      <c r="B11" s="78" t="s">
        <v>52</v>
      </c>
      <c r="C11" s="76" t="s">
        <v>63</v>
      </c>
      <c r="D11" s="76" t="s">
        <v>65</v>
      </c>
      <c r="E11" s="77">
        <v>42082</v>
      </c>
      <c r="F11" s="78">
        <v>5.2</v>
      </c>
      <c r="G11" s="78" t="s">
        <v>19</v>
      </c>
      <c r="H11" s="78" t="s">
        <v>21</v>
      </c>
      <c r="I11" s="78" t="s">
        <v>22</v>
      </c>
      <c r="J11" s="78" t="s">
        <v>22</v>
      </c>
      <c r="K11" s="76" t="s">
        <v>66</v>
      </c>
      <c r="L11" s="76" t="s">
        <v>66</v>
      </c>
      <c r="M11" s="77">
        <v>43993.487500000003</v>
      </c>
      <c r="N11" s="78">
        <v>8.9700000000000006</v>
      </c>
      <c r="O11" s="78" t="s">
        <v>19</v>
      </c>
      <c r="P11" s="78" t="s">
        <v>21</v>
      </c>
      <c r="Q11" s="78" t="s">
        <v>22</v>
      </c>
      <c r="R11" s="78" t="s">
        <v>22</v>
      </c>
      <c r="S11" s="79">
        <f t="shared" si="0"/>
        <v>5.2369520547945285</v>
      </c>
      <c r="T11" s="80" t="s">
        <v>22</v>
      </c>
      <c r="U11" s="81">
        <v>0.72500000000000009</v>
      </c>
      <c r="V11" s="80" t="s">
        <v>359</v>
      </c>
    </row>
    <row r="12" spans="1:24" x14ac:dyDescent="0.3">
      <c r="A12" s="75" t="str">
        <f>VLOOKUP(L12,[1]Sheet1!$A$2:$C$55,3,FALSE)</f>
        <v>1</v>
      </c>
      <c r="B12" s="78" t="s">
        <v>67</v>
      </c>
      <c r="C12" s="76" t="s">
        <v>68</v>
      </c>
      <c r="D12" s="76" t="s">
        <v>70</v>
      </c>
      <c r="E12" s="77">
        <v>42082</v>
      </c>
      <c r="F12" s="78">
        <v>8.1999999999999993</v>
      </c>
      <c r="G12" s="78" t="s">
        <v>19</v>
      </c>
      <c r="H12" s="78" t="s">
        <v>21</v>
      </c>
      <c r="I12" s="78" t="s">
        <v>22</v>
      </c>
      <c r="J12" s="78" t="s">
        <v>22</v>
      </c>
      <c r="K12" s="76" t="s">
        <v>71</v>
      </c>
      <c r="L12" s="76" t="s">
        <v>71</v>
      </c>
      <c r="M12" s="77">
        <v>43992.581944444442</v>
      </c>
      <c r="N12" s="78">
        <v>4.46</v>
      </c>
      <c r="O12" s="78" t="s">
        <v>19</v>
      </c>
      <c r="P12" s="78" t="s">
        <v>21</v>
      </c>
      <c r="Q12" s="78" t="s">
        <v>22</v>
      </c>
      <c r="R12" s="78" t="s">
        <v>22</v>
      </c>
      <c r="S12" s="79">
        <f t="shared" si="0"/>
        <v>5.2344710806697048</v>
      </c>
      <c r="T12" s="80" t="s">
        <v>22</v>
      </c>
      <c r="U12" s="81">
        <v>-0.45609756097560972</v>
      </c>
      <c r="V12" s="80" t="s">
        <v>359</v>
      </c>
    </row>
    <row r="13" spans="1:24" x14ac:dyDescent="0.3">
      <c r="A13" s="75" t="str">
        <f>VLOOKUP(L13,[1]Sheet1!$A$2:$C$55,3,FALSE)</f>
        <v>1</v>
      </c>
      <c r="B13" s="78" t="s">
        <v>67</v>
      </c>
      <c r="C13" s="76" t="s">
        <v>72</v>
      </c>
      <c r="D13" s="76" t="s">
        <v>74</v>
      </c>
      <c r="E13" s="77">
        <v>38419</v>
      </c>
      <c r="F13" s="78">
        <v>5</v>
      </c>
      <c r="G13" s="78" t="s">
        <v>19</v>
      </c>
      <c r="H13" s="78" t="s">
        <v>21</v>
      </c>
      <c r="I13" s="78" t="s">
        <v>22</v>
      </c>
      <c r="J13" s="78" t="s">
        <v>22</v>
      </c>
      <c r="K13" s="76" t="s">
        <v>76</v>
      </c>
      <c r="L13" s="76" t="s">
        <v>76</v>
      </c>
      <c r="M13" s="77">
        <v>43993.453472222223</v>
      </c>
      <c r="N13" s="78">
        <v>6.91</v>
      </c>
      <c r="O13" s="78" t="s">
        <v>19</v>
      </c>
      <c r="P13" s="78" t="s">
        <v>21</v>
      </c>
      <c r="Q13" s="78" t="s">
        <v>22</v>
      </c>
      <c r="R13" s="78" t="s">
        <v>22</v>
      </c>
      <c r="S13" s="79">
        <f t="shared" si="0"/>
        <v>15.272475266362255</v>
      </c>
      <c r="T13" s="80" t="s">
        <v>22</v>
      </c>
      <c r="U13" s="81">
        <v>0.38200000000000001</v>
      </c>
      <c r="V13" s="80" t="s">
        <v>359</v>
      </c>
    </row>
    <row r="14" spans="1:24" x14ac:dyDescent="0.3">
      <c r="A14" s="75" t="str">
        <f>VLOOKUP(L14,[1]Sheet1!$A$2:$C$55,3,FALSE)</f>
        <v>2</v>
      </c>
      <c r="B14" s="78" t="s">
        <v>77</v>
      </c>
      <c r="C14" s="76" t="s">
        <v>78</v>
      </c>
      <c r="D14" s="76" t="s">
        <v>80</v>
      </c>
      <c r="E14" s="77">
        <v>42072</v>
      </c>
      <c r="F14" s="78">
        <v>7.2</v>
      </c>
      <c r="G14" s="78" t="s">
        <v>19</v>
      </c>
      <c r="H14" s="78" t="s">
        <v>21</v>
      </c>
      <c r="I14" s="78" t="s">
        <v>22</v>
      </c>
      <c r="J14" s="78" t="s">
        <v>22</v>
      </c>
      <c r="K14" s="76" t="s">
        <v>81</v>
      </c>
      <c r="L14" s="76" t="s">
        <v>81</v>
      </c>
      <c r="M14" s="77">
        <v>43997.411805555559</v>
      </c>
      <c r="N14" s="78">
        <v>4.7</v>
      </c>
      <c r="O14" s="78" t="s">
        <v>25</v>
      </c>
      <c r="P14" s="78" t="s">
        <v>21</v>
      </c>
      <c r="Q14" s="78" t="s">
        <v>22</v>
      </c>
      <c r="R14" s="78" t="s">
        <v>22</v>
      </c>
      <c r="S14" s="79">
        <f t="shared" si="0"/>
        <v>5.2751008371385177</v>
      </c>
      <c r="T14" s="80" t="s">
        <v>22</v>
      </c>
      <c r="U14" s="81">
        <v>-0.34722222222222221</v>
      </c>
      <c r="V14" s="80" t="s">
        <v>359</v>
      </c>
    </row>
    <row r="15" spans="1:24" x14ac:dyDescent="0.3">
      <c r="A15" s="75" t="str">
        <f>VLOOKUP(L15,[1]Sheet1!$A$2:$C$55,3,FALSE)</f>
        <v>2</v>
      </c>
      <c r="B15" s="78" t="s">
        <v>82</v>
      </c>
      <c r="C15" s="76" t="s">
        <v>284</v>
      </c>
      <c r="D15" s="76" t="s">
        <v>286</v>
      </c>
      <c r="E15" s="77">
        <v>35714.490277777775</v>
      </c>
      <c r="F15" s="78">
        <v>13.6</v>
      </c>
      <c r="G15" s="78" t="s">
        <v>19</v>
      </c>
      <c r="H15" s="78" t="s">
        <v>21</v>
      </c>
      <c r="I15" s="78" t="s">
        <v>22</v>
      </c>
      <c r="J15" s="78" t="s">
        <v>22</v>
      </c>
      <c r="K15" s="76" t="s">
        <v>88</v>
      </c>
      <c r="L15" s="76" t="s">
        <v>88</v>
      </c>
      <c r="M15" s="77">
        <v>43997.361805555556</v>
      </c>
      <c r="N15" s="78">
        <v>11.1</v>
      </c>
      <c r="O15" s="78" t="s">
        <v>25</v>
      </c>
      <c r="P15" s="78" t="s">
        <v>21</v>
      </c>
      <c r="Q15" s="78" t="s">
        <v>22</v>
      </c>
      <c r="R15" s="78" t="s">
        <v>22</v>
      </c>
      <c r="S15" s="79">
        <f t="shared" si="0"/>
        <v>22.692798706240495</v>
      </c>
      <c r="T15" s="80" t="s">
        <v>22</v>
      </c>
      <c r="U15" s="81">
        <v>-0.18382352941176472</v>
      </c>
      <c r="V15" s="80" t="s">
        <v>359</v>
      </c>
    </row>
    <row r="16" spans="1:24" x14ac:dyDescent="0.3">
      <c r="A16" s="75" t="str">
        <f>VLOOKUP(L16,[1]Sheet1!$A$2:$C$55,3,FALSE)</f>
        <v>2</v>
      </c>
      <c r="B16" s="78" t="s">
        <v>89</v>
      </c>
      <c r="C16" s="76" t="s">
        <v>90</v>
      </c>
      <c r="D16" s="76" t="s">
        <v>92</v>
      </c>
      <c r="E16" s="77">
        <v>36032</v>
      </c>
      <c r="F16" s="78">
        <v>15</v>
      </c>
      <c r="G16" s="78" t="s">
        <v>19</v>
      </c>
      <c r="H16" s="78" t="s">
        <v>21</v>
      </c>
      <c r="I16" s="78" t="s">
        <v>22</v>
      </c>
      <c r="J16" s="78" t="s">
        <v>22</v>
      </c>
      <c r="K16" s="76" t="s">
        <v>94</v>
      </c>
      <c r="L16" s="76" t="s">
        <v>94</v>
      </c>
      <c r="M16" s="77">
        <v>44001.311111111114</v>
      </c>
      <c r="N16" s="78">
        <v>13.1</v>
      </c>
      <c r="O16" s="78" t="s">
        <v>19</v>
      </c>
      <c r="P16" s="78" t="s">
        <v>21</v>
      </c>
      <c r="Q16" s="78" t="s">
        <v>22</v>
      </c>
      <c r="R16" s="78" t="s">
        <v>22</v>
      </c>
      <c r="S16" s="79">
        <f t="shared" si="0"/>
        <v>21.833729071537299</v>
      </c>
      <c r="T16" s="80" t="s">
        <v>22</v>
      </c>
      <c r="U16" s="81">
        <v>-0.12666666666666668</v>
      </c>
      <c r="V16" s="80" t="s">
        <v>359</v>
      </c>
    </row>
    <row r="17" spans="1:22" x14ac:dyDescent="0.3">
      <c r="A17" s="75" t="str">
        <f>VLOOKUP(L17,[1]Sheet1!$A$2:$C$55,3,FALSE)</f>
        <v>3</v>
      </c>
      <c r="B17" s="78" t="s">
        <v>95</v>
      </c>
      <c r="C17" s="76" t="s">
        <v>97</v>
      </c>
      <c r="D17" s="76" t="s">
        <v>99</v>
      </c>
      <c r="E17" s="77">
        <v>39014</v>
      </c>
      <c r="F17" s="78">
        <v>8.6</v>
      </c>
      <c r="G17" s="78" t="s">
        <v>19</v>
      </c>
      <c r="H17" s="78" t="s">
        <v>21</v>
      </c>
      <c r="I17" s="78" t="s">
        <v>22</v>
      </c>
      <c r="J17" s="78" t="s">
        <v>22</v>
      </c>
      <c r="K17" s="76" t="s">
        <v>101</v>
      </c>
      <c r="L17" s="76" t="s">
        <v>101</v>
      </c>
      <c r="M17" s="77">
        <v>44008.425694444442</v>
      </c>
      <c r="N17" s="78">
        <v>10.5</v>
      </c>
      <c r="O17" s="78" t="s">
        <v>19</v>
      </c>
      <c r="P17" s="78" t="s">
        <v>21</v>
      </c>
      <c r="Q17" s="78" t="s">
        <v>22</v>
      </c>
      <c r="R17" s="78" t="s">
        <v>22</v>
      </c>
      <c r="S17" s="79">
        <f t="shared" si="0"/>
        <v>13.683358066971074</v>
      </c>
      <c r="T17" s="80" t="s">
        <v>22</v>
      </c>
      <c r="U17" s="81">
        <v>0.22093023255813959</v>
      </c>
      <c r="V17" s="80" t="s">
        <v>359</v>
      </c>
    </row>
    <row r="18" spans="1:22" x14ac:dyDescent="0.3">
      <c r="A18" s="75">
        <f>VLOOKUP(L18,[1]Sheet1!$A$2:$C$55,3,FALSE)</f>
        <v>3</v>
      </c>
      <c r="B18" s="78" t="s">
        <v>102</v>
      </c>
      <c r="C18" s="76" t="s">
        <v>298</v>
      </c>
      <c r="D18" s="76" t="s">
        <v>300</v>
      </c>
      <c r="E18" s="77">
        <v>38223.331944444442</v>
      </c>
      <c r="F18" s="78">
        <v>8.3000000000000007</v>
      </c>
      <c r="G18" s="78" t="s">
        <v>19</v>
      </c>
      <c r="H18" s="78" t="s">
        <v>21</v>
      </c>
      <c r="I18" s="78" t="s">
        <v>22</v>
      </c>
      <c r="J18" s="78" t="s">
        <v>22</v>
      </c>
      <c r="K18" s="76" t="s">
        <v>302</v>
      </c>
      <c r="L18" s="76" t="s">
        <v>302</v>
      </c>
      <c r="M18" s="77">
        <v>44006.32916666667</v>
      </c>
      <c r="N18" s="78">
        <v>8.5</v>
      </c>
      <c r="O18" s="78" t="s">
        <v>19</v>
      </c>
      <c r="P18" s="78" t="s">
        <v>21</v>
      </c>
      <c r="Q18" s="78" t="s">
        <v>22</v>
      </c>
      <c r="R18" s="78" t="s">
        <v>22</v>
      </c>
      <c r="S18" s="79">
        <f t="shared" si="0"/>
        <v>15.843828006088295</v>
      </c>
      <c r="T18" s="80" t="s">
        <v>22</v>
      </c>
      <c r="U18" s="81">
        <v>2.4096385542168586E-2</v>
      </c>
      <c r="V18" s="80" t="s">
        <v>359</v>
      </c>
    </row>
    <row r="19" spans="1:22" x14ac:dyDescent="0.3">
      <c r="A19" s="75">
        <f>VLOOKUP(L19,[1]Sheet1!$A$2:$C$55,3,FALSE)</f>
        <v>3</v>
      </c>
      <c r="B19" s="78" t="s">
        <v>102</v>
      </c>
      <c r="C19" s="76" t="s">
        <v>288</v>
      </c>
      <c r="D19" s="76" t="s">
        <v>290</v>
      </c>
      <c r="E19" s="77">
        <v>38223.350694444445</v>
      </c>
      <c r="F19" s="78">
        <v>11</v>
      </c>
      <c r="G19" s="78" t="s">
        <v>19</v>
      </c>
      <c r="H19" s="78" t="s">
        <v>21</v>
      </c>
      <c r="I19" s="78" t="s">
        <v>22</v>
      </c>
      <c r="J19" s="78" t="s">
        <v>22</v>
      </c>
      <c r="K19" s="76" t="s">
        <v>292</v>
      </c>
      <c r="L19" s="76" t="s">
        <v>292</v>
      </c>
      <c r="M19" s="77">
        <v>44006.345833333333</v>
      </c>
      <c r="N19" s="78">
        <v>10</v>
      </c>
      <c r="O19" s="78" t="s">
        <v>19</v>
      </c>
      <c r="P19" s="78" t="s">
        <v>21</v>
      </c>
      <c r="Q19" s="78" t="s">
        <v>22</v>
      </c>
      <c r="R19" s="78" t="s">
        <v>22</v>
      </c>
      <c r="S19" s="79">
        <f t="shared" si="0"/>
        <v>15.843822298325719</v>
      </c>
      <c r="T19" s="80" t="s">
        <v>22</v>
      </c>
      <c r="U19" s="81">
        <v>-9.0909090909090912E-2</v>
      </c>
      <c r="V19" s="80" t="s">
        <v>359</v>
      </c>
    </row>
    <row r="20" spans="1:22" x14ac:dyDescent="0.3">
      <c r="A20" s="75">
        <f>VLOOKUP(L20,[1]Sheet1!$A$2:$C$55,3,FALSE)</f>
        <v>3</v>
      </c>
      <c r="B20" s="78" t="s">
        <v>102</v>
      </c>
      <c r="C20" s="76" t="s">
        <v>110</v>
      </c>
      <c r="D20" s="76" t="s">
        <v>112</v>
      </c>
      <c r="E20" s="77">
        <v>40752.573611111111</v>
      </c>
      <c r="F20" s="78">
        <v>10</v>
      </c>
      <c r="G20" s="78" t="s">
        <v>19</v>
      </c>
      <c r="H20" s="78" t="s">
        <v>21</v>
      </c>
      <c r="I20" s="78" t="s">
        <v>22</v>
      </c>
      <c r="J20" s="78" t="s">
        <v>22</v>
      </c>
      <c r="K20" s="76" t="s">
        <v>113</v>
      </c>
      <c r="L20" s="76" t="s">
        <v>113</v>
      </c>
      <c r="M20" s="77">
        <v>44007.316666666666</v>
      </c>
      <c r="N20" s="78">
        <v>13.4</v>
      </c>
      <c r="O20" s="78" t="s">
        <v>19</v>
      </c>
      <c r="P20" s="78" t="s">
        <v>21</v>
      </c>
      <c r="Q20" s="78" t="s">
        <v>22</v>
      </c>
      <c r="R20" s="78" t="s">
        <v>22</v>
      </c>
      <c r="S20" s="79">
        <f t="shared" si="0"/>
        <v>8.917104261796041</v>
      </c>
      <c r="T20" s="80" t="s">
        <v>22</v>
      </c>
      <c r="U20" s="81">
        <v>0.34</v>
      </c>
      <c r="V20" s="80" t="s">
        <v>359</v>
      </c>
    </row>
    <row r="21" spans="1:22" x14ac:dyDescent="0.3">
      <c r="A21" s="75" t="str">
        <f>VLOOKUP(L21,[1]Sheet1!$A$2:$C$55,3,FALSE)</f>
        <v>4</v>
      </c>
      <c r="B21" s="78" t="s">
        <v>114</v>
      </c>
      <c r="C21" s="76" t="s">
        <v>116</v>
      </c>
      <c r="D21" s="76" t="s">
        <v>116</v>
      </c>
      <c r="E21" s="77">
        <v>40828</v>
      </c>
      <c r="F21" s="78">
        <v>10.8</v>
      </c>
      <c r="G21" s="78" t="s">
        <v>19</v>
      </c>
      <c r="H21" s="78" t="s">
        <v>21</v>
      </c>
      <c r="I21" s="78" t="s">
        <v>22</v>
      </c>
      <c r="J21" s="78" t="s">
        <v>22</v>
      </c>
      <c r="K21" s="76" t="s">
        <v>118</v>
      </c>
      <c r="L21" s="76" t="s">
        <v>118</v>
      </c>
      <c r="M21" s="77">
        <v>44005.374305555553</v>
      </c>
      <c r="N21" s="78">
        <v>10.9</v>
      </c>
      <c r="O21" s="78" t="s">
        <v>19</v>
      </c>
      <c r="P21" s="78" t="s">
        <v>21</v>
      </c>
      <c r="Q21" s="78" t="s">
        <v>22</v>
      </c>
      <c r="R21" s="78" t="s">
        <v>22</v>
      </c>
      <c r="S21" s="79">
        <f t="shared" si="0"/>
        <v>8.705135083713845</v>
      </c>
      <c r="T21" s="80" t="s">
        <v>22</v>
      </c>
      <c r="U21" s="81">
        <v>9.2592592592592258E-3</v>
      </c>
      <c r="V21" s="80" t="s">
        <v>359</v>
      </c>
    </row>
    <row r="22" spans="1:22" x14ac:dyDescent="0.3">
      <c r="A22" s="75" t="str">
        <f>VLOOKUP(L22,[1]Sheet1!$A$2:$C$55,3,FALSE)</f>
        <v>4</v>
      </c>
      <c r="B22" s="78" t="s">
        <v>114</v>
      </c>
      <c r="C22" s="76" t="s">
        <v>119</v>
      </c>
      <c r="D22" s="76" t="s">
        <v>119</v>
      </c>
      <c r="E22" s="77">
        <v>40828</v>
      </c>
      <c r="F22" s="78">
        <v>9</v>
      </c>
      <c r="G22" s="78" t="s">
        <v>19</v>
      </c>
      <c r="H22" s="78" t="s">
        <v>21</v>
      </c>
      <c r="I22" s="78" t="s">
        <v>22</v>
      </c>
      <c r="J22" s="78" t="s">
        <v>22</v>
      </c>
      <c r="K22" s="76" t="s">
        <v>121</v>
      </c>
      <c r="L22" s="76" t="s">
        <v>121</v>
      </c>
      <c r="M22" s="77">
        <v>44006.362500000003</v>
      </c>
      <c r="N22" s="78">
        <v>4.71</v>
      </c>
      <c r="O22" s="78" t="s">
        <v>19</v>
      </c>
      <c r="P22" s="78" t="s">
        <v>21</v>
      </c>
      <c r="Q22" s="78" t="s">
        <v>22</v>
      </c>
      <c r="R22" s="78" t="s">
        <v>22</v>
      </c>
      <c r="S22" s="79">
        <f t="shared" si="0"/>
        <v>8.7078424657534335</v>
      </c>
      <c r="T22" s="80" t="s">
        <v>22</v>
      </c>
      <c r="U22" s="81">
        <v>-0.47666666666666668</v>
      </c>
      <c r="V22" s="80" t="s">
        <v>359</v>
      </c>
    </row>
    <row r="23" spans="1:22" x14ac:dyDescent="0.3">
      <c r="A23" s="75" t="str">
        <f>VLOOKUP(L23,[1]Sheet1!$A$2:$C$55,3,FALSE)</f>
        <v>4</v>
      </c>
      <c r="B23" s="78" t="s">
        <v>114</v>
      </c>
      <c r="C23" s="76" t="s">
        <v>123</v>
      </c>
      <c r="D23" s="76" t="s">
        <v>125</v>
      </c>
      <c r="E23" s="77">
        <v>38224.538194444445</v>
      </c>
      <c r="F23" s="78">
        <v>14</v>
      </c>
      <c r="G23" s="78" t="s">
        <v>19</v>
      </c>
      <c r="H23" s="78" t="s">
        <v>21</v>
      </c>
      <c r="I23" s="78" t="s">
        <v>22</v>
      </c>
      <c r="J23" s="78" t="s">
        <v>22</v>
      </c>
      <c r="K23" s="76" t="s">
        <v>127</v>
      </c>
      <c r="L23" s="76" t="s">
        <v>127</v>
      </c>
      <c r="M23" s="77">
        <v>44000.47152777778</v>
      </c>
      <c r="N23" s="78">
        <v>12.5</v>
      </c>
      <c r="O23" s="78" t="s">
        <v>19</v>
      </c>
      <c r="P23" s="78" t="s">
        <v>21</v>
      </c>
      <c r="Q23" s="78" t="s">
        <v>22</v>
      </c>
      <c r="R23" s="78" t="s">
        <v>22</v>
      </c>
      <c r="S23" s="79">
        <f t="shared" si="0"/>
        <v>15.824474885844751</v>
      </c>
      <c r="T23" s="80" t="s">
        <v>22</v>
      </c>
      <c r="U23" s="81">
        <v>-0.10714285714285714</v>
      </c>
      <c r="V23" s="80" t="s">
        <v>359</v>
      </c>
    </row>
    <row r="24" spans="1:22" x14ac:dyDescent="0.3">
      <c r="A24" s="75" t="str">
        <f>VLOOKUP(L24,[1]Sheet1!$A$2:$C$55,3,FALSE)</f>
        <v>4</v>
      </c>
      <c r="B24" s="78" t="s">
        <v>114</v>
      </c>
      <c r="C24" s="76" t="s">
        <v>131</v>
      </c>
      <c r="D24" s="76" t="s">
        <v>131</v>
      </c>
      <c r="E24" s="77">
        <v>40952</v>
      </c>
      <c r="F24" s="78">
        <v>9.9</v>
      </c>
      <c r="G24" s="78" t="s">
        <v>19</v>
      </c>
      <c r="H24" s="78" t="s">
        <v>21</v>
      </c>
      <c r="I24" s="78" t="s">
        <v>22</v>
      </c>
      <c r="J24" s="78" t="s">
        <v>22</v>
      </c>
      <c r="K24" s="76" t="s">
        <v>133</v>
      </c>
      <c r="L24" s="76" t="s">
        <v>133</v>
      </c>
      <c r="M24" s="77">
        <v>44000.517361111109</v>
      </c>
      <c r="N24" s="78">
        <v>10.4</v>
      </c>
      <c r="O24" s="78" t="s">
        <v>19</v>
      </c>
      <c r="P24" s="78" t="s">
        <v>21</v>
      </c>
      <c r="Q24" s="78" t="s">
        <v>22</v>
      </c>
      <c r="R24" s="78" t="s">
        <v>22</v>
      </c>
      <c r="S24" s="79">
        <f t="shared" si="0"/>
        <v>8.3521023592085193</v>
      </c>
      <c r="T24" s="80" t="s">
        <v>22</v>
      </c>
      <c r="U24" s="81">
        <v>5.0505050505050504E-2</v>
      </c>
      <c r="V24" s="80" t="s">
        <v>359</v>
      </c>
    </row>
    <row r="25" spans="1:22" x14ac:dyDescent="0.3">
      <c r="A25" s="75" t="str">
        <f>VLOOKUP(L25,[1]Sheet1!$A$2:$C$55,3,FALSE)</f>
        <v>4</v>
      </c>
      <c r="B25" s="78" t="s">
        <v>114</v>
      </c>
      <c r="C25" s="76" t="s">
        <v>134</v>
      </c>
      <c r="D25" s="76" t="s">
        <v>136</v>
      </c>
      <c r="E25" s="77">
        <v>38224.378472222219</v>
      </c>
      <c r="F25" s="78">
        <v>6.3</v>
      </c>
      <c r="G25" s="78" t="s">
        <v>19</v>
      </c>
      <c r="H25" s="78" t="s">
        <v>21</v>
      </c>
      <c r="I25" s="78" t="s">
        <v>22</v>
      </c>
      <c r="J25" s="78" t="s">
        <v>22</v>
      </c>
      <c r="K25" s="76" t="s">
        <v>138</v>
      </c>
      <c r="L25" s="76" t="s">
        <v>138</v>
      </c>
      <c r="M25" s="77">
        <v>44007.298611111109</v>
      </c>
      <c r="N25" s="78">
        <v>3.01</v>
      </c>
      <c r="O25" s="78" t="s">
        <v>19</v>
      </c>
      <c r="P25" s="78" t="s">
        <v>21</v>
      </c>
      <c r="Q25" s="78" t="s">
        <v>22</v>
      </c>
      <c r="R25" s="78" t="s">
        <v>22</v>
      </c>
      <c r="S25" s="79">
        <f t="shared" si="0"/>
        <v>15.843616818873672</v>
      </c>
      <c r="T25" s="80" t="s">
        <v>22</v>
      </c>
      <c r="U25" s="81">
        <v>-0.52222222222222225</v>
      </c>
      <c r="V25" s="80" t="s">
        <v>359</v>
      </c>
    </row>
    <row r="26" spans="1:22" x14ac:dyDescent="0.3">
      <c r="A26" s="75">
        <f>VLOOKUP(L26,[1]Sheet1!$A$2:$C$55,3,FALSE)</f>
        <v>4</v>
      </c>
      <c r="B26" s="78" t="s">
        <v>139</v>
      </c>
      <c r="C26" s="76" t="s">
        <v>293</v>
      </c>
      <c r="D26" s="76" t="s">
        <v>295</v>
      </c>
      <c r="E26" s="77">
        <v>38224.315972222219</v>
      </c>
      <c r="F26" s="78">
        <v>6.4</v>
      </c>
      <c r="G26" s="78" t="s">
        <v>19</v>
      </c>
      <c r="H26" s="78" t="s">
        <v>21</v>
      </c>
      <c r="I26" s="78" t="s">
        <v>22</v>
      </c>
      <c r="J26" s="78" t="s">
        <v>22</v>
      </c>
      <c r="K26" s="76" t="s">
        <v>297</v>
      </c>
      <c r="L26" s="76" t="s">
        <v>297</v>
      </c>
      <c r="M26" s="77">
        <v>44006.384027777778</v>
      </c>
      <c r="N26" s="78">
        <v>9.84</v>
      </c>
      <c r="O26" s="78" t="s">
        <v>19</v>
      </c>
      <c r="P26" s="78" t="s">
        <v>21</v>
      </c>
      <c r="Q26" s="78" t="s">
        <v>22</v>
      </c>
      <c r="R26" s="78" t="s">
        <v>22</v>
      </c>
      <c r="S26" s="79">
        <f t="shared" si="0"/>
        <v>15.841282343987833</v>
      </c>
      <c r="T26" s="80" t="s">
        <v>22</v>
      </c>
      <c r="U26" s="81">
        <v>0.53749999999999987</v>
      </c>
      <c r="V26" s="80" t="s">
        <v>359</v>
      </c>
    </row>
    <row r="27" spans="1:22" x14ac:dyDescent="0.3">
      <c r="A27" s="75" t="str">
        <f>VLOOKUP(L27,[1]Sheet1!$A$2:$C$55,3,FALSE)</f>
        <v>6</v>
      </c>
      <c r="B27" s="78" t="s">
        <v>139</v>
      </c>
      <c r="C27" s="76" t="s">
        <v>140</v>
      </c>
      <c r="D27" s="76" t="s">
        <v>142</v>
      </c>
      <c r="E27" s="77">
        <v>38419</v>
      </c>
      <c r="F27" s="78">
        <v>10.4</v>
      </c>
      <c r="G27" s="78" t="s">
        <v>19</v>
      </c>
      <c r="H27" s="78" t="s">
        <v>21</v>
      </c>
      <c r="I27" s="78" t="s">
        <v>22</v>
      </c>
      <c r="J27" s="78" t="s">
        <v>22</v>
      </c>
      <c r="K27" s="76" t="s">
        <v>144</v>
      </c>
      <c r="L27" s="76" t="s">
        <v>144</v>
      </c>
      <c r="M27" s="77">
        <v>43999.600694444445</v>
      </c>
      <c r="N27" s="78">
        <v>9.02</v>
      </c>
      <c r="O27" s="78" t="s">
        <v>19</v>
      </c>
      <c r="P27" s="78" t="s">
        <v>21</v>
      </c>
      <c r="Q27" s="78" t="s">
        <v>22</v>
      </c>
      <c r="R27" s="78" t="s">
        <v>22</v>
      </c>
      <c r="S27" s="79">
        <f t="shared" si="0"/>
        <v>15.289316971080671</v>
      </c>
      <c r="T27" s="80" t="s">
        <v>22</v>
      </c>
      <c r="U27" s="81">
        <v>-0.13269230769230778</v>
      </c>
      <c r="V27" s="80" t="s">
        <v>359</v>
      </c>
    </row>
    <row r="28" spans="1:22" x14ac:dyDescent="0.3">
      <c r="A28" s="75" t="str">
        <f>VLOOKUP(L28,[1]Sheet1!$A$2:$C$55,3,FALSE)</f>
        <v>5</v>
      </c>
      <c r="B28" s="78" t="s">
        <v>139</v>
      </c>
      <c r="C28" s="76" t="s">
        <v>145</v>
      </c>
      <c r="D28" s="76" t="s">
        <v>147</v>
      </c>
      <c r="E28" s="77">
        <v>36038</v>
      </c>
      <c r="F28" s="78">
        <v>12</v>
      </c>
      <c r="G28" s="78" t="s">
        <v>19</v>
      </c>
      <c r="H28" s="78" t="s">
        <v>21</v>
      </c>
      <c r="I28" s="78" t="s">
        <v>22</v>
      </c>
      <c r="J28" s="78" t="s">
        <v>22</v>
      </c>
      <c r="K28" s="76" t="s">
        <v>149</v>
      </c>
      <c r="L28" s="76" t="s">
        <v>149</v>
      </c>
      <c r="M28" s="77">
        <v>43992.381249999999</v>
      </c>
      <c r="N28" s="78">
        <v>17</v>
      </c>
      <c r="O28" s="78" t="s">
        <v>19</v>
      </c>
      <c r="P28" s="78" t="s">
        <v>21</v>
      </c>
      <c r="Q28" s="78" t="s">
        <v>22</v>
      </c>
      <c r="R28" s="78" t="s">
        <v>22</v>
      </c>
      <c r="S28" s="79">
        <f t="shared" si="0"/>
        <v>21.792825342465751</v>
      </c>
      <c r="T28" s="80" t="s">
        <v>22</v>
      </c>
      <c r="U28" s="81">
        <v>0.41666666666666669</v>
      </c>
      <c r="V28" s="80" t="s">
        <v>359</v>
      </c>
    </row>
    <row r="29" spans="1:22" x14ac:dyDescent="0.3">
      <c r="A29" s="75" t="str">
        <f>VLOOKUP(L29,[1]Sheet1!$A$2:$C$55,3,FALSE)</f>
        <v>5</v>
      </c>
      <c r="B29" s="78" t="s">
        <v>139</v>
      </c>
      <c r="C29" s="76" t="s">
        <v>150</v>
      </c>
      <c r="D29" s="76" t="s">
        <v>152</v>
      </c>
      <c r="E29" s="77">
        <v>38225.474305555559</v>
      </c>
      <c r="F29" s="78">
        <v>14</v>
      </c>
      <c r="G29" s="78" t="s">
        <v>19</v>
      </c>
      <c r="H29" s="78" t="s">
        <v>21</v>
      </c>
      <c r="I29" s="78" t="s">
        <v>22</v>
      </c>
      <c r="J29" s="78" t="s">
        <v>22</v>
      </c>
      <c r="K29" s="76" t="s">
        <v>154</v>
      </c>
      <c r="L29" s="76" t="s">
        <v>154</v>
      </c>
      <c r="M29" s="77">
        <v>43998.341666666667</v>
      </c>
      <c r="N29" s="78">
        <v>18</v>
      </c>
      <c r="O29" s="78" t="s">
        <v>19</v>
      </c>
      <c r="P29" s="78" t="s">
        <v>21</v>
      </c>
      <c r="Q29" s="78" t="s">
        <v>22</v>
      </c>
      <c r="R29" s="78" t="s">
        <v>22</v>
      </c>
      <c r="S29" s="79">
        <f t="shared" si="0"/>
        <v>15.816074961948241</v>
      </c>
      <c r="T29" s="80" t="s">
        <v>22</v>
      </c>
      <c r="U29" s="81">
        <v>0.2857142857142857</v>
      </c>
      <c r="V29" s="80" t="s">
        <v>359</v>
      </c>
    </row>
    <row r="30" spans="1:22" x14ac:dyDescent="0.3">
      <c r="A30" s="75" t="str">
        <f>VLOOKUP(L30,[1]Sheet1!$A$2:$C$55,3,FALSE)</f>
        <v>5</v>
      </c>
      <c r="B30" s="78" t="s">
        <v>139</v>
      </c>
      <c r="C30" s="76" t="s">
        <v>155</v>
      </c>
      <c r="D30" s="76" t="s">
        <v>157</v>
      </c>
      <c r="E30" s="77">
        <v>36031</v>
      </c>
      <c r="F30" s="78">
        <v>20.8</v>
      </c>
      <c r="G30" s="78" t="s">
        <v>19</v>
      </c>
      <c r="H30" s="78" t="s">
        <v>21</v>
      </c>
      <c r="I30" s="78" t="s">
        <v>22</v>
      </c>
      <c r="J30" s="78" t="s">
        <v>22</v>
      </c>
      <c r="K30" s="76" t="s">
        <v>159</v>
      </c>
      <c r="L30" s="76" t="s">
        <v>159</v>
      </c>
      <c r="M30" s="77">
        <v>43998.365972222222</v>
      </c>
      <c r="N30" s="78">
        <v>22.9</v>
      </c>
      <c r="O30" s="78" t="s">
        <v>19</v>
      </c>
      <c r="P30" s="78" t="s">
        <v>21</v>
      </c>
      <c r="Q30" s="78" t="s">
        <v>22</v>
      </c>
      <c r="R30" s="78" t="s">
        <v>22</v>
      </c>
      <c r="S30" s="79">
        <f t="shared" si="0"/>
        <v>21.828399923896498</v>
      </c>
      <c r="T30" s="80" t="s">
        <v>22</v>
      </c>
      <c r="U30" s="81">
        <v>0.10096153846153835</v>
      </c>
      <c r="V30" s="80" t="s">
        <v>359</v>
      </c>
    </row>
    <row r="31" spans="1:22" x14ac:dyDescent="0.3">
      <c r="A31" s="75" t="str">
        <f>VLOOKUP(L31,[1]Sheet1!$A$2:$C$55,3,FALSE)</f>
        <v>5</v>
      </c>
      <c r="B31" s="78" t="s">
        <v>139</v>
      </c>
      <c r="C31" s="76" t="s">
        <v>160</v>
      </c>
      <c r="D31" s="76" t="s">
        <v>162</v>
      </c>
      <c r="E31" s="77">
        <v>36039</v>
      </c>
      <c r="F31" s="78">
        <v>17.5</v>
      </c>
      <c r="G31" s="78" t="s">
        <v>19</v>
      </c>
      <c r="H31" s="78" t="s">
        <v>21</v>
      </c>
      <c r="I31" s="78" t="s">
        <v>22</v>
      </c>
      <c r="J31" s="78" t="s">
        <v>22</v>
      </c>
      <c r="K31" s="76" t="s">
        <v>164</v>
      </c>
      <c r="L31" s="76" t="s">
        <v>164</v>
      </c>
      <c r="M31" s="77">
        <v>43998.451388888891</v>
      </c>
      <c r="N31" s="78">
        <v>19.8</v>
      </c>
      <c r="O31" s="78" t="s">
        <v>19</v>
      </c>
      <c r="P31" s="78" t="s">
        <v>21</v>
      </c>
      <c r="Q31" s="78" t="s">
        <v>22</v>
      </c>
      <c r="R31" s="78" t="s">
        <v>22</v>
      </c>
      <c r="S31" s="79">
        <f t="shared" si="0"/>
        <v>21.806716133942167</v>
      </c>
      <c r="T31" s="80" t="s">
        <v>22</v>
      </c>
      <c r="U31" s="81">
        <v>0.13142857142857148</v>
      </c>
      <c r="V31" s="80" t="s">
        <v>359</v>
      </c>
    </row>
    <row r="32" spans="1:22" x14ac:dyDescent="0.3">
      <c r="A32" s="75" t="str">
        <f>VLOOKUP(L32,[1]Sheet1!$A$2:$C$55,3,FALSE)</f>
        <v>5</v>
      </c>
      <c r="B32" s="78" t="s">
        <v>139</v>
      </c>
      <c r="C32" s="76" t="s">
        <v>165</v>
      </c>
      <c r="D32" s="76" t="s">
        <v>167</v>
      </c>
      <c r="E32" s="77">
        <v>38223.645833333336</v>
      </c>
      <c r="F32" s="78">
        <v>20</v>
      </c>
      <c r="G32" s="78" t="s">
        <v>19</v>
      </c>
      <c r="H32" s="78" t="s">
        <v>21</v>
      </c>
      <c r="I32" s="78" t="s">
        <v>22</v>
      </c>
      <c r="J32" s="78" t="s">
        <v>22</v>
      </c>
      <c r="K32" s="76" t="s">
        <v>169</v>
      </c>
      <c r="L32" s="76" t="s">
        <v>169</v>
      </c>
      <c r="M32" s="77">
        <v>43997.46597222222</v>
      </c>
      <c r="N32" s="78">
        <v>24.4</v>
      </c>
      <c r="O32" s="78" t="s">
        <v>25</v>
      </c>
      <c r="P32" s="78" t="s">
        <v>21</v>
      </c>
      <c r="Q32" s="78" t="s">
        <v>22</v>
      </c>
      <c r="R32" s="78" t="s">
        <v>22</v>
      </c>
      <c r="S32" s="79">
        <f t="shared" si="0"/>
        <v>15.818685312024341</v>
      </c>
      <c r="T32" s="80" t="s">
        <v>22</v>
      </c>
      <c r="U32" s="81">
        <v>0.21999999999999992</v>
      </c>
      <c r="V32" s="80" t="s">
        <v>359</v>
      </c>
    </row>
    <row r="33" spans="1:22" x14ac:dyDescent="0.3">
      <c r="A33" s="75" t="str">
        <f>VLOOKUP(L33,[1]Sheet1!$A$2:$C$55,3,FALSE)</f>
        <v>5</v>
      </c>
      <c r="B33" s="78" t="s">
        <v>139</v>
      </c>
      <c r="C33" s="76" t="s">
        <v>170</v>
      </c>
      <c r="D33" s="76" t="s">
        <v>172</v>
      </c>
      <c r="E33" s="77">
        <v>38223.600694444445</v>
      </c>
      <c r="F33" s="78">
        <v>20</v>
      </c>
      <c r="G33" s="78" t="s">
        <v>19</v>
      </c>
      <c r="H33" s="78" t="s">
        <v>21</v>
      </c>
      <c r="I33" s="78" t="s">
        <v>22</v>
      </c>
      <c r="J33" s="78" t="s">
        <v>22</v>
      </c>
      <c r="K33" s="76" t="s">
        <v>174</v>
      </c>
      <c r="L33" s="76" t="s">
        <v>174</v>
      </c>
      <c r="M33" s="77">
        <v>43998.419444444444</v>
      </c>
      <c r="N33" s="78">
        <v>25</v>
      </c>
      <c r="O33" s="78" t="s">
        <v>19</v>
      </c>
      <c r="P33" s="78" t="s">
        <v>21</v>
      </c>
      <c r="Q33" s="78" t="s">
        <v>22</v>
      </c>
      <c r="R33" s="78" t="s">
        <v>22</v>
      </c>
      <c r="S33" s="79">
        <f t="shared" si="0"/>
        <v>15.821421232876709</v>
      </c>
      <c r="T33" s="80" t="s">
        <v>22</v>
      </c>
      <c r="U33" s="81">
        <v>0.25</v>
      </c>
      <c r="V33" s="80" t="s">
        <v>359</v>
      </c>
    </row>
    <row r="34" spans="1:22" x14ac:dyDescent="0.3">
      <c r="A34" s="75" t="str">
        <f>VLOOKUP(L34,[1]Sheet1!$A$2:$C$55,3,FALSE)</f>
        <v>5</v>
      </c>
      <c r="B34" s="78" t="s">
        <v>139</v>
      </c>
      <c r="C34" s="76" t="s">
        <v>176</v>
      </c>
      <c r="D34" s="76" t="s">
        <v>178</v>
      </c>
      <c r="E34" s="77">
        <v>35719.548611111109</v>
      </c>
      <c r="F34" s="78">
        <v>12.6</v>
      </c>
      <c r="G34" s="78" t="s">
        <v>19</v>
      </c>
      <c r="H34" s="78" t="s">
        <v>21</v>
      </c>
      <c r="I34" s="78" t="s">
        <v>22</v>
      </c>
      <c r="J34" s="78" t="s">
        <v>22</v>
      </c>
      <c r="K34" s="76" t="s">
        <v>180</v>
      </c>
      <c r="L34" s="76" t="s">
        <v>180</v>
      </c>
      <c r="M34" s="77">
        <v>43998.435416666667</v>
      </c>
      <c r="N34" s="78">
        <v>23.7</v>
      </c>
      <c r="O34" s="78" t="s">
        <v>19</v>
      </c>
      <c r="P34" s="78" t="s">
        <v>21</v>
      </c>
      <c r="Q34" s="78" t="s">
        <v>22</v>
      </c>
      <c r="R34" s="78" t="s">
        <v>22</v>
      </c>
      <c r="S34" s="79">
        <f t="shared" si="0"/>
        <v>22.681881659056323</v>
      </c>
      <c r="T34" s="80" t="s">
        <v>22</v>
      </c>
      <c r="U34" s="81">
        <v>0.88095238095238093</v>
      </c>
      <c r="V34" s="80" t="s">
        <v>359</v>
      </c>
    </row>
    <row r="35" spans="1:22" x14ac:dyDescent="0.3">
      <c r="A35" s="75" t="str">
        <f>VLOOKUP(L35,[1]Sheet1!$A$2:$C$55,3,FALSE)</f>
        <v>5</v>
      </c>
      <c r="B35" s="78" t="s">
        <v>139</v>
      </c>
      <c r="C35" s="76" t="s">
        <v>181</v>
      </c>
      <c r="D35" s="76" t="s">
        <v>183</v>
      </c>
      <c r="E35" s="77">
        <v>38224.613888888889</v>
      </c>
      <c r="F35" s="78">
        <v>22</v>
      </c>
      <c r="G35" s="78" t="s">
        <v>19</v>
      </c>
      <c r="H35" s="78" t="s">
        <v>21</v>
      </c>
      <c r="I35" s="78" t="s">
        <v>22</v>
      </c>
      <c r="J35" s="78" t="s">
        <v>22</v>
      </c>
      <c r="K35" s="76" t="s">
        <v>185</v>
      </c>
      <c r="L35" s="76" t="s">
        <v>185</v>
      </c>
      <c r="M35" s="77">
        <v>43998.404861111114</v>
      </c>
      <c r="N35" s="78">
        <v>23.1</v>
      </c>
      <c r="O35" s="78" t="s">
        <v>19</v>
      </c>
      <c r="P35" s="78" t="s">
        <v>21</v>
      </c>
      <c r="Q35" s="78" t="s">
        <v>22</v>
      </c>
      <c r="R35" s="78" t="s">
        <v>22</v>
      </c>
      <c r="S35" s="79">
        <f t="shared" si="0"/>
        <v>15.818605403348561</v>
      </c>
      <c r="T35" s="80" t="s">
        <v>22</v>
      </c>
      <c r="U35" s="81">
        <v>5.0000000000000065E-2</v>
      </c>
      <c r="V35" s="80" t="s">
        <v>359</v>
      </c>
    </row>
    <row r="36" spans="1:22" x14ac:dyDescent="0.3">
      <c r="A36" s="75" t="str">
        <f>VLOOKUP(L36,[1]Sheet1!$A$2:$C$55,3,FALSE)</f>
        <v>5</v>
      </c>
      <c r="B36" s="78" t="s">
        <v>139</v>
      </c>
      <c r="C36" s="76" t="s">
        <v>186</v>
      </c>
      <c r="D36" s="76" t="s">
        <v>188</v>
      </c>
      <c r="E36" s="77">
        <v>38223.559027777781</v>
      </c>
      <c r="F36" s="78">
        <v>22.6</v>
      </c>
      <c r="G36" s="78" t="s">
        <v>19</v>
      </c>
      <c r="H36" s="78" t="s">
        <v>21</v>
      </c>
      <c r="I36" s="78" t="s">
        <v>22</v>
      </c>
      <c r="J36" s="78" t="s">
        <v>22</v>
      </c>
      <c r="K36" s="76" t="s">
        <v>190</v>
      </c>
      <c r="L36" s="76" t="s">
        <v>190</v>
      </c>
      <c r="M36" s="77">
        <v>43997.524305555555</v>
      </c>
      <c r="N36" s="78">
        <v>25</v>
      </c>
      <c r="O36" s="78" t="s">
        <v>25</v>
      </c>
      <c r="P36" s="78" t="s">
        <v>21</v>
      </c>
      <c r="Q36" s="78" t="s">
        <v>22</v>
      </c>
      <c r="R36" s="78" t="s">
        <v>22</v>
      </c>
      <c r="S36" s="79">
        <f t="shared" si="0"/>
        <v>15.819082952815819</v>
      </c>
      <c r="T36" s="80" t="s">
        <v>22</v>
      </c>
      <c r="U36" s="81">
        <v>0.10619469026548665</v>
      </c>
      <c r="V36" s="80" t="s">
        <v>359</v>
      </c>
    </row>
    <row r="37" spans="1:22" x14ac:dyDescent="0.3">
      <c r="A37" s="75" t="str">
        <f>VLOOKUP(L37,[1]Sheet1!$A$2:$C$55,3,FALSE)</f>
        <v>5</v>
      </c>
      <c r="B37" s="78" t="s">
        <v>139</v>
      </c>
      <c r="C37" s="76" t="s">
        <v>192</v>
      </c>
      <c r="D37" s="76" t="s">
        <v>192</v>
      </c>
      <c r="E37" s="77">
        <v>40623.688194444447</v>
      </c>
      <c r="F37" s="78">
        <v>20</v>
      </c>
      <c r="G37" s="78" t="s">
        <v>19</v>
      </c>
      <c r="H37" s="78" t="s">
        <v>21</v>
      </c>
      <c r="I37" s="78" t="s">
        <v>22</v>
      </c>
      <c r="J37" s="78" t="s">
        <v>22</v>
      </c>
      <c r="K37" s="76" t="s">
        <v>194</v>
      </c>
      <c r="L37" s="76" t="s">
        <v>194</v>
      </c>
      <c r="M37" s="77">
        <v>43998.353472222225</v>
      </c>
      <c r="N37" s="78">
        <v>22.8</v>
      </c>
      <c r="O37" s="78" t="s">
        <v>19</v>
      </c>
      <c r="P37" s="78" t="s">
        <v>21</v>
      </c>
      <c r="Q37" s="78" t="s">
        <v>22</v>
      </c>
      <c r="R37" s="78" t="s">
        <v>22</v>
      </c>
      <c r="S37" s="79">
        <f t="shared" si="0"/>
        <v>9.2456582952815847</v>
      </c>
      <c r="T37" s="80" t="s">
        <v>22</v>
      </c>
      <c r="U37" s="81">
        <v>0.14000000000000004</v>
      </c>
      <c r="V37" s="80" t="s">
        <v>359</v>
      </c>
    </row>
    <row r="38" spans="1:22" x14ac:dyDescent="0.3">
      <c r="A38" s="75" t="str">
        <f>VLOOKUP(L38,[1]Sheet1!$A$2:$C$55,3,FALSE)</f>
        <v>6</v>
      </c>
      <c r="B38" s="78" t="s">
        <v>201</v>
      </c>
      <c r="C38" s="76" t="s">
        <v>202</v>
      </c>
      <c r="D38" s="76" t="s">
        <v>204</v>
      </c>
      <c r="E38" s="77">
        <v>35716.699999999997</v>
      </c>
      <c r="F38" s="78">
        <v>10.5</v>
      </c>
      <c r="G38" s="78" t="s">
        <v>19</v>
      </c>
      <c r="H38" s="78" t="s">
        <v>21</v>
      </c>
      <c r="I38" s="78" t="s">
        <v>22</v>
      </c>
      <c r="J38" s="78" t="s">
        <v>22</v>
      </c>
      <c r="K38" s="76" t="s">
        <v>206</v>
      </c>
      <c r="L38" s="76" t="s">
        <v>206</v>
      </c>
      <c r="M38" s="77">
        <v>43992.340277777781</v>
      </c>
      <c r="N38" s="78">
        <v>15.8</v>
      </c>
      <c r="O38" s="78" t="s">
        <v>19</v>
      </c>
      <c r="P38" s="78" t="s">
        <v>21</v>
      </c>
      <c r="Q38" s="78" t="s">
        <v>22</v>
      </c>
      <c r="R38" s="78" t="s">
        <v>22</v>
      </c>
      <c r="S38" s="79">
        <f t="shared" si="0"/>
        <v>22.672987062404886</v>
      </c>
      <c r="T38" s="80" t="s">
        <v>22</v>
      </c>
      <c r="U38" s="81">
        <v>0.50476190476190486</v>
      </c>
      <c r="V38" s="80" t="s">
        <v>359</v>
      </c>
    </row>
    <row r="39" spans="1:22" x14ac:dyDescent="0.3">
      <c r="A39" s="75" t="str">
        <f>VLOOKUP(L39,[1]Sheet1!$A$2:$C$55,3,FALSE)</f>
        <v>6</v>
      </c>
      <c r="B39" s="78" t="s">
        <v>207</v>
      </c>
      <c r="C39" s="76" t="s">
        <v>208</v>
      </c>
      <c r="D39" s="76" t="s">
        <v>210</v>
      </c>
      <c r="E39" s="77">
        <v>38226</v>
      </c>
      <c r="F39" s="78">
        <v>6.63</v>
      </c>
      <c r="G39" s="78" t="s">
        <v>25</v>
      </c>
      <c r="H39" s="78" t="s">
        <v>21</v>
      </c>
      <c r="I39" s="78" t="s">
        <v>22</v>
      </c>
      <c r="J39" s="78" t="s">
        <v>22</v>
      </c>
      <c r="K39" s="76" t="s">
        <v>212</v>
      </c>
      <c r="L39" s="76" t="s">
        <v>212</v>
      </c>
      <c r="M39" s="77">
        <v>43999.452777777777</v>
      </c>
      <c r="N39" s="78">
        <v>8.06</v>
      </c>
      <c r="O39" s="78" t="s">
        <v>19</v>
      </c>
      <c r="P39" s="78" t="s">
        <v>21</v>
      </c>
      <c r="Q39" s="78" t="s">
        <v>22</v>
      </c>
      <c r="R39" s="78" t="s">
        <v>22</v>
      </c>
      <c r="S39" s="79">
        <f t="shared" si="0"/>
        <v>15.817678843226785</v>
      </c>
      <c r="T39" s="80" t="s">
        <v>22</v>
      </c>
      <c r="U39" s="81">
        <v>0.21568627450980402</v>
      </c>
      <c r="V39" s="80" t="s">
        <v>359</v>
      </c>
    </row>
    <row r="40" spans="1:22" x14ac:dyDescent="0.3">
      <c r="A40" s="75" t="str">
        <f>VLOOKUP(L40,[1]Sheet1!$A$2:$C$55,3,FALSE)</f>
        <v>6</v>
      </c>
      <c r="B40" s="78" t="s">
        <v>207</v>
      </c>
      <c r="C40" s="76" t="s">
        <v>213</v>
      </c>
      <c r="D40" s="76" t="s">
        <v>215</v>
      </c>
      <c r="E40" s="77">
        <v>38426</v>
      </c>
      <c r="F40" s="78">
        <v>5.9</v>
      </c>
      <c r="G40" s="78" t="s">
        <v>19</v>
      </c>
      <c r="H40" s="78" t="s">
        <v>21</v>
      </c>
      <c r="I40" s="78" t="s">
        <v>22</v>
      </c>
      <c r="J40" s="78" t="s">
        <v>22</v>
      </c>
      <c r="K40" s="76" t="s">
        <v>212</v>
      </c>
      <c r="L40" s="76" t="s">
        <v>212</v>
      </c>
      <c r="M40" s="77">
        <v>43999.452777777777</v>
      </c>
      <c r="N40" s="78">
        <v>8.06</v>
      </c>
      <c r="O40" s="78" t="s">
        <v>19</v>
      </c>
      <c r="P40" s="78" t="s">
        <v>21</v>
      </c>
      <c r="Q40" s="78" t="s">
        <v>22</v>
      </c>
      <c r="R40" s="78" t="s">
        <v>22</v>
      </c>
      <c r="S40" s="79">
        <f t="shared" si="0"/>
        <v>15.269733637747333</v>
      </c>
      <c r="T40" s="80" t="s">
        <v>22</v>
      </c>
      <c r="U40" s="81">
        <v>0.36610169491525424</v>
      </c>
      <c r="V40" s="80" t="s">
        <v>359</v>
      </c>
    </row>
    <row r="41" spans="1:22" x14ac:dyDescent="0.3">
      <c r="A41" s="75" t="str">
        <f>VLOOKUP(L41,[1]Sheet1!$A$2:$C$55,3,FALSE)</f>
        <v>6</v>
      </c>
      <c r="B41" s="78" t="s">
        <v>217</v>
      </c>
      <c r="C41" s="76" t="s">
        <v>218</v>
      </c>
      <c r="D41" s="76" t="s">
        <v>220</v>
      </c>
      <c r="E41" s="77">
        <v>35718.374305555553</v>
      </c>
      <c r="F41" s="78">
        <v>11</v>
      </c>
      <c r="G41" s="78" t="s">
        <v>19</v>
      </c>
      <c r="H41" s="78" t="s">
        <v>21</v>
      </c>
      <c r="I41" s="78" t="s">
        <v>22</v>
      </c>
      <c r="J41" s="78" t="s">
        <v>22</v>
      </c>
      <c r="K41" s="76" t="s">
        <v>222</v>
      </c>
      <c r="L41" s="76" t="s">
        <v>222</v>
      </c>
      <c r="M41" s="77">
        <v>44000.5625</v>
      </c>
      <c r="N41" s="78">
        <v>11.9</v>
      </c>
      <c r="O41" s="78" t="s">
        <v>19</v>
      </c>
      <c r="P41" s="78" t="s">
        <v>21</v>
      </c>
      <c r="Q41" s="78" t="s">
        <v>22</v>
      </c>
      <c r="R41" s="78" t="s">
        <v>22</v>
      </c>
      <c r="S41" s="79">
        <f t="shared" si="0"/>
        <v>22.69092656012177</v>
      </c>
      <c r="T41" s="80" t="s">
        <v>22</v>
      </c>
      <c r="U41" s="81">
        <v>8.1818181818181845E-2</v>
      </c>
      <c r="V41" s="80" t="s">
        <v>359</v>
      </c>
    </row>
    <row r="42" spans="1:22" x14ac:dyDescent="0.3">
      <c r="A42" s="75" t="str">
        <f>VLOOKUP(L42,[1]Sheet1!$A$2:$C$55,3,FALSE)</f>
        <v>6</v>
      </c>
      <c r="B42" s="78" t="s">
        <v>223</v>
      </c>
      <c r="C42" s="76" t="s">
        <v>224</v>
      </c>
      <c r="D42" s="76" t="s">
        <v>226</v>
      </c>
      <c r="E42" s="77">
        <v>40754.722222222219</v>
      </c>
      <c r="F42" s="78">
        <v>10</v>
      </c>
      <c r="G42" s="78" t="s">
        <v>87</v>
      </c>
      <c r="H42" s="78" t="s">
        <v>22</v>
      </c>
      <c r="I42" s="78" t="s">
        <v>22</v>
      </c>
      <c r="J42" s="78" t="s">
        <v>22</v>
      </c>
      <c r="K42" s="76" t="s">
        <v>227</v>
      </c>
      <c r="L42" s="76" t="s">
        <v>227</v>
      </c>
      <c r="M42" s="77">
        <v>44007.362500000003</v>
      </c>
      <c r="N42" s="78">
        <v>6.31</v>
      </c>
      <c r="O42" s="78" t="s">
        <v>19</v>
      </c>
      <c r="P42" s="78" t="s">
        <v>21</v>
      </c>
      <c r="Q42" s="78" t="s">
        <v>22</v>
      </c>
      <c r="R42" s="78" t="s">
        <v>22</v>
      </c>
      <c r="S42" s="79">
        <f t="shared" si="0"/>
        <v>8.9113432267884498</v>
      </c>
      <c r="T42" s="80" t="s">
        <v>22</v>
      </c>
      <c r="U42" s="81">
        <v>-0.36900000000000005</v>
      </c>
      <c r="V42" s="80" t="s">
        <v>359</v>
      </c>
    </row>
    <row r="43" spans="1:22" x14ac:dyDescent="0.3">
      <c r="A43" s="75" t="str">
        <f>VLOOKUP(L43,[1]Sheet1!$A$2:$C$55,3,FALSE)</f>
        <v>6</v>
      </c>
      <c r="B43" s="78" t="s">
        <v>228</v>
      </c>
      <c r="C43" s="76" t="s">
        <v>229</v>
      </c>
      <c r="D43" s="76" t="s">
        <v>231</v>
      </c>
      <c r="E43" s="77">
        <v>38229</v>
      </c>
      <c r="F43" s="78">
        <v>9.23</v>
      </c>
      <c r="G43" s="78" t="s">
        <v>25</v>
      </c>
      <c r="H43" s="78" t="s">
        <v>21</v>
      </c>
      <c r="I43" s="78" t="s">
        <v>22</v>
      </c>
      <c r="J43" s="78" t="s">
        <v>22</v>
      </c>
      <c r="K43" s="76" t="s">
        <v>233</v>
      </c>
      <c r="L43" s="76" t="s">
        <v>233</v>
      </c>
      <c r="M43" s="77">
        <v>44007.408333333333</v>
      </c>
      <c r="N43" s="78">
        <v>6.85</v>
      </c>
      <c r="O43" s="78" t="s">
        <v>19</v>
      </c>
      <c r="P43" s="78" t="s">
        <v>21</v>
      </c>
      <c r="Q43" s="78" t="s">
        <v>22</v>
      </c>
      <c r="R43" s="78" t="s">
        <v>22</v>
      </c>
      <c r="S43" s="79">
        <f t="shared" si="0"/>
        <v>15.831255707762555</v>
      </c>
      <c r="T43" s="80" t="s">
        <v>22</v>
      </c>
      <c r="U43" s="81">
        <v>-0.257854821235103</v>
      </c>
      <c r="V43" s="80" t="s">
        <v>359</v>
      </c>
    </row>
    <row r="44" spans="1:22" x14ac:dyDescent="0.3">
      <c r="A44" s="75" t="str">
        <f>VLOOKUP(L44,[1]Sheet1!$A$2:$C$55,3,FALSE)</f>
        <v>7</v>
      </c>
      <c r="B44" s="78" t="s">
        <v>234</v>
      </c>
      <c r="C44" s="76" t="s">
        <v>241</v>
      </c>
      <c r="D44" s="76" t="s">
        <v>241</v>
      </c>
      <c r="E44" s="77">
        <v>40620.377083333333</v>
      </c>
      <c r="F44" s="78">
        <v>10</v>
      </c>
      <c r="G44" s="78" t="s">
        <v>19</v>
      </c>
      <c r="H44" s="78" t="s">
        <v>21</v>
      </c>
      <c r="I44" s="78" t="s">
        <v>22</v>
      </c>
      <c r="J44" s="78" t="s">
        <v>22</v>
      </c>
      <c r="K44" s="76" t="s">
        <v>240</v>
      </c>
      <c r="L44" s="76" t="s">
        <v>240</v>
      </c>
      <c r="M44" s="77">
        <v>44005.425694444442</v>
      </c>
      <c r="N44" s="78">
        <v>11.5</v>
      </c>
      <c r="O44" s="78" t="s">
        <v>19</v>
      </c>
      <c r="P44" s="78" t="s">
        <v>21</v>
      </c>
      <c r="Q44" s="78" t="s">
        <v>22</v>
      </c>
      <c r="R44" s="78" t="s">
        <v>22</v>
      </c>
      <c r="S44" s="79">
        <f t="shared" si="0"/>
        <v>9.2741057838660534</v>
      </c>
      <c r="T44" s="80" t="s">
        <v>22</v>
      </c>
      <c r="U44" s="81">
        <v>0.15</v>
      </c>
      <c r="V44" s="80" t="s">
        <v>359</v>
      </c>
    </row>
    <row r="45" spans="1:22" x14ac:dyDescent="0.3">
      <c r="A45" s="75" t="str">
        <f>VLOOKUP(L45,[1]Sheet1!$A$2:$C$55,3,FALSE)</f>
        <v>7</v>
      </c>
      <c r="B45" s="78" t="s">
        <v>234</v>
      </c>
      <c r="C45" s="76" t="s">
        <v>259</v>
      </c>
      <c r="D45" s="76" t="s">
        <v>261</v>
      </c>
      <c r="E45" s="77">
        <v>38426</v>
      </c>
      <c r="F45" s="78">
        <v>3.4</v>
      </c>
      <c r="G45" s="78" t="s">
        <v>19</v>
      </c>
      <c r="H45" s="78" t="s">
        <v>21</v>
      </c>
      <c r="I45" s="78" t="s">
        <v>22</v>
      </c>
      <c r="J45" s="78" t="s">
        <v>22</v>
      </c>
      <c r="K45" s="76" t="s">
        <v>263</v>
      </c>
      <c r="L45" s="76" t="s">
        <v>263</v>
      </c>
      <c r="M45" s="77">
        <v>44004.440972222219</v>
      </c>
      <c r="N45" s="78">
        <v>4.5599999999999996</v>
      </c>
      <c r="O45" s="78" t="s">
        <v>19</v>
      </c>
      <c r="P45" s="78" t="s">
        <v>21</v>
      </c>
      <c r="Q45" s="78" t="s">
        <v>22</v>
      </c>
      <c r="R45" s="78" t="s">
        <v>22</v>
      </c>
      <c r="S45" s="79">
        <f t="shared" si="0"/>
        <v>15.283399923896491</v>
      </c>
      <c r="T45" s="80" t="s">
        <v>22</v>
      </c>
      <c r="U45" s="81">
        <v>0.34117647058823519</v>
      </c>
      <c r="V45" s="80" t="s">
        <v>359</v>
      </c>
    </row>
    <row r="46" spans="1:22" x14ac:dyDescent="0.3">
      <c r="A46" s="75" t="str">
        <f>VLOOKUP(L46,[1]Sheet1!$A$2:$C$55,3,FALSE)</f>
        <v>7</v>
      </c>
      <c r="B46" s="78" t="s">
        <v>234</v>
      </c>
      <c r="C46" s="76" t="s">
        <v>271</v>
      </c>
      <c r="D46" s="76" t="s">
        <v>273</v>
      </c>
      <c r="E46" s="77">
        <v>34568</v>
      </c>
      <c r="F46" s="78">
        <v>23.6</v>
      </c>
      <c r="G46" s="78" t="s">
        <v>19</v>
      </c>
      <c r="H46" s="78" t="s">
        <v>21</v>
      </c>
      <c r="I46" s="78" t="s">
        <v>22</v>
      </c>
      <c r="J46" s="78" t="s">
        <v>22</v>
      </c>
      <c r="K46" s="76" t="s">
        <v>275</v>
      </c>
      <c r="L46" s="76" t="s">
        <v>275</v>
      </c>
      <c r="M46" s="77">
        <v>44012.311805555553</v>
      </c>
      <c r="N46" s="78">
        <v>11.6</v>
      </c>
      <c r="O46" s="78" t="s">
        <v>19</v>
      </c>
      <c r="P46" s="78" t="s">
        <v>21</v>
      </c>
      <c r="Q46" s="78" t="s">
        <v>22</v>
      </c>
      <c r="R46" s="78" t="s">
        <v>22</v>
      </c>
      <c r="S46" s="79">
        <f t="shared" si="0"/>
        <v>25.874826864535763</v>
      </c>
      <c r="T46" s="80" t="s">
        <v>22</v>
      </c>
      <c r="U46" s="81">
        <v>-0.50847457627118653</v>
      </c>
      <c r="V46" s="80" t="s">
        <v>359</v>
      </c>
    </row>
    <row r="47" spans="1:22" x14ac:dyDescent="0.3">
      <c r="A47" s="75" t="str">
        <f>VLOOKUP(L47,[1]Sheet1!$A$2:$C$55,3,FALSE)</f>
        <v>7</v>
      </c>
      <c r="B47" s="78" t="s">
        <v>276</v>
      </c>
      <c r="C47" s="76" t="s">
        <v>277</v>
      </c>
      <c r="D47" s="76" t="s">
        <v>279</v>
      </c>
      <c r="E47" s="77">
        <v>34564</v>
      </c>
      <c r="F47" s="78">
        <v>51</v>
      </c>
      <c r="G47" s="78" t="s">
        <v>19</v>
      </c>
      <c r="H47" s="78" t="s">
        <v>21</v>
      </c>
      <c r="I47" s="78" t="s">
        <v>22</v>
      </c>
      <c r="J47" s="78" t="s">
        <v>22</v>
      </c>
      <c r="K47" s="76" t="s">
        <v>281</v>
      </c>
      <c r="L47" s="76" t="s">
        <v>281</v>
      </c>
      <c r="M47" s="77">
        <v>43999.482638888891</v>
      </c>
      <c r="N47" s="78">
        <v>36.4</v>
      </c>
      <c r="O47" s="78" t="s">
        <v>19</v>
      </c>
      <c r="P47" s="78" t="s">
        <v>21</v>
      </c>
      <c r="Q47" s="78" t="s">
        <v>22</v>
      </c>
      <c r="R47" s="78" t="s">
        <v>22</v>
      </c>
      <c r="S47" s="79">
        <f t="shared" si="0"/>
        <v>25.850637366818876</v>
      </c>
      <c r="T47" s="80" t="s">
        <v>22</v>
      </c>
      <c r="U47" s="81">
        <v>-0.28627450980392161</v>
      </c>
      <c r="V47" s="80" t="s">
        <v>359</v>
      </c>
    </row>
  </sheetData>
  <mergeCells count="3">
    <mergeCell ref="C2:J2"/>
    <mergeCell ref="K2:R2"/>
    <mergeCell ref="S2:V2"/>
  </mergeCells>
  <pageMargins left="0.7" right="0.7" top="1" bottom="1" header="0.5" footer="0.5"/>
  <pageSetup paperSize="3" scale="80" orientation="landscape" r:id="rId1"/>
  <headerFooter>
    <oddHeader>&amp;L&amp;"Segoe UI,Bold"&amp;10Table I-4
Comparison of Arsenic Results at Re-sampled Locations</oddHeader>
    <oddFooter>&amp;L&amp;8Pre-Design Investigation Phase 1
Data Evaluation Report, LDW Upper Reach&amp;R&amp;8February 2021
Page &amp;P of &amp;N</oddFooter>
  </headerFooter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06977-E101-4888-86BA-544BCF4A407D}">
  <dimension ref="A1:X41"/>
  <sheetViews>
    <sheetView topLeftCell="A23" zoomScaleNormal="100" workbookViewId="0">
      <selection activeCell="H15" sqref="H15"/>
    </sheetView>
  </sheetViews>
  <sheetFormatPr defaultRowHeight="14.4" x14ac:dyDescent="0.3"/>
  <cols>
    <col min="2" max="2" width="8.5546875" style="18" bestFit="1" customWidth="1"/>
    <col min="3" max="3" width="12.5546875" bestFit="1" customWidth="1"/>
    <col min="4" max="4" width="15.109375" bestFit="1" customWidth="1"/>
    <col min="5" max="5" width="9.33203125" bestFit="1" customWidth="1"/>
    <col min="6" max="6" width="11.109375" style="18" customWidth="1"/>
    <col min="7" max="8" width="8.88671875" style="18" bestFit="1" customWidth="1"/>
    <col min="9" max="9" width="11.33203125" style="18" customWidth="1"/>
    <col min="10" max="10" width="13.33203125" customWidth="1"/>
    <col min="11" max="11" width="14.5546875" bestFit="1" customWidth="1"/>
    <col min="12" max="12" width="11.5546875" customWidth="1"/>
    <col min="13" max="13" width="10.88671875" style="18" customWidth="1"/>
    <col min="14" max="14" width="8.109375" style="18" bestFit="1" customWidth="1"/>
    <col min="15" max="15" width="7.88671875" style="18" bestFit="1" customWidth="1"/>
    <col min="16" max="16" width="10.109375" style="18" bestFit="1" customWidth="1"/>
    <col min="17" max="17" width="10.109375" style="18" customWidth="1"/>
    <col min="18" max="18" width="11.109375" style="21" customWidth="1"/>
    <col min="19" max="19" width="12.21875" style="21" customWidth="1"/>
    <col min="20" max="20" width="10.109375" style="21" customWidth="1"/>
  </cols>
  <sheetData>
    <row r="1" spans="1:24" hidden="1" x14ac:dyDescent="0.3">
      <c r="A1" s="29"/>
      <c r="B1" s="72"/>
      <c r="J1" s="18"/>
      <c r="K1" s="18"/>
      <c r="O1"/>
      <c r="P1"/>
      <c r="Q1"/>
      <c r="R1" s="18"/>
      <c r="S1" s="18"/>
      <c r="T1" s="18"/>
      <c r="U1" s="18"/>
      <c r="V1" s="21"/>
      <c r="W1" s="21"/>
      <c r="X1" s="21"/>
    </row>
    <row r="2" spans="1:24" s="29" customFormat="1" x14ac:dyDescent="0.3">
      <c r="A2" s="74"/>
      <c r="B2" s="87"/>
      <c r="C2" s="104" t="s">
        <v>365</v>
      </c>
      <c r="D2" s="104"/>
      <c r="E2" s="104"/>
      <c r="F2" s="104"/>
      <c r="G2" s="104"/>
      <c r="H2" s="104"/>
      <c r="I2" s="104"/>
      <c r="J2" s="105" t="s">
        <v>356</v>
      </c>
      <c r="K2" s="105"/>
      <c r="L2" s="105"/>
      <c r="M2" s="105"/>
      <c r="N2" s="105"/>
      <c r="O2" s="105"/>
      <c r="P2" s="105"/>
      <c r="Q2" s="106" t="s">
        <v>364</v>
      </c>
      <c r="R2" s="106"/>
      <c r="S2" s="106"/>
      <c r="T2" s="106"/>
    </row>
    <row r="3" spans="1:24" s="1" customFormat="1" ht="52.8" x14ac:dyDescent="0.3">
      <c r="A3" s="82" t="s">
        <v>394</v>
      </c>
      <c r="B3" s="86" t="s">
        <v>322</v>
      </c>
      <c r="C3" s="83" t="s">
        <v>324</v>
      </c>
      <c r="D3" s="83" t="s">
        <v>330</v>
      </c>
      <c r="E3" s="83" t="s">
        <v>325</v>
      </c>
      <c r="F3" s="83" t="s">
        <v>354</v>
      </c>
      <c r="G3" s="83" t="s">
        <v>8</v>
      </c>
      <c r="H3" s="83" t="s">
        <v>329</v>
      </c>
      <c r="I3" s="83" t="s">
        <v>355</v>
      </c>
      <c r="J3" s="84" t="s">
        <v>2</v>
      </c>
      <c r="K3" s="84" t="s">
        <v>4</v>
      </c>
      <c r="L3" s="84" t="s">
        <v>5</v>
      </c>
      <c r="M3" s="84" t="s">
        <v>354</v>
      </c>
      <c r="N3" s="84" t="s">
        <v>8</v>
      </c>
      <c r="O3" s="84" t="s">
        <v>10</v>
      </c>
      <c r="P3" s="84" t="s">
        <v>355</v>
      </c>
      <c r="Q3" s="85" t="s">
        <v>395</v>
      </c>
      <c r="R3" s="85" t="s">
        <v>396</v>
      </c>
      <c r="S3" s="85" t="s">
        <v>363</v>
      </c>
      <c r="T3" s="85" t="s">
        <v>358</v>
      </c>
    </row>
    <row r="4" spans="1:24" x14ac:dyDescent="0.3">
      <c r="A4" s="75" t="str">
        <f>VLOOKUP(K4,[1]Sheet1!$A$2:$C$55,3,FALSE)</f>
        <v>1</v>
      </c>
      <c r="B4" s="78" t="s">
        <v>26</v>
      </c>
      <c r="C4" s="76" t="s">
        <v>28</v>
      </c>
      <c r="D4" s="76" t="s">
        <v>30</v>
      </c>
      <c r="E4" s="77">
        <v>38429</v>
      </c>
      <c r="F4" s="78">
        <v>110</v>
      </c>
      <c r="G4" s="78" t="s">
        <v>19</v>
      </c>
      <c r="H4" s="78" t="s">
        <v>21</v>
      </c>
      <c r="I4" s="78" t="s">
        <v>22</v>
      </c>
      <c r="J4" s="76" t="s">
        <v>32</v>
      </c>
      <c r="K4" s="76" t="s">
        <v>32</v>
      </c>
      <c r="L4" s="77">
        <v>43992.484027777777</v>
      </c>
      <c r="M4" s="78">
        <v>54.9</v>
      </c>
      <c r="N4" s="78" t="s">
        <v>19</v>
      </c>
      <c r="O4" s="78" t="s">
        <v>21</v>
      </c>
      <c r="P4" s="78" t="s">
        <v>22</v>
      </c>
      <c r="Q4" s="79">
        <f>(L4-E4)/365</f>
        <v>15.242421993911718</v>
      </c>
      <c r="R4" s="80" t="s">
        <v>22</v>
      </c>
      <c r="S4" s="81">
        <v>-0.50090909090909097</v>
      </c>
      <c r="T4" s="80" t="s">
        <v>359</v>
      </c>
    </row>
    <row r="5" spans="1:24" x14ac:dyDescent="0.3">
      <c r="A5" s="75" t="str">
        <f>VLOOKUP(K5,[1]Sheet1!$A$2:$C$55,3,FALSE)</f>
        <v>1</v>
      </c>
      <c r="B5" s="78" t="s">
        <v>26</v>
      </c>
      <c r="C5" s="76" t="s">
        <v>34</v>
      </c>
      <c r="D5" s="76" t="s">
        <v>36</v>
      </c>
      <c r="E5" s="77">
        <v>38229</v>
      </c>
      <c r="F5" s="78">
        <v>61</v>
      </c>
      <c r="G5" s="78" t="s">
        <v>19</v>
      </c>
      <c r="H5" s="78" t="s">
        <v>21</v>
      </c>
      <c r="I5" s="78" t="s">
        <v>22</v>
      </c>
      <c r="J5" s="76" t="s">
        <v>32</v>
      </c>
      <c r="K5" s="76" t="s">
        <v>32</v>
      </c>
      <c r="L5" s="77">
        <v>43992.484027777777</v>
      </c>
      <c r="M5" s="78">
        <v>54.9</v>
      </c>
      <c r="N5" s="78" t="s">
        <v>19</v>
      </c>
      <c r="O5" s="78" t="s">
        <v>21</v>
      </c>
      <c r="P5" s="78" t="s">
        <v>22</v>
      </c>
      <c r="Q5" s="79">
        <f t="shared" ref="Q5:Q41" si="0">(L5-E5)/365</f>
        <v>15.790367199391168</v>
      </c>
      <c r="R5" s="80" t="s">
        <v>22</v>
      </c>
      <c r="S5" s="81">
        <v>-0.10000000000000002</v>
      </c>
      <c r="T5" s="80" t="s">
        <v>359</v>
      </c>
    </row>
    <row r="6" spans="1:24" x14ac:dyDescent="0.3">
      <c r="A6" s="75" t="str">
        <f>VLOOKUP(K6,[1]Sheet1!$A$2:$C$55,3,FALSE)</f>
        <v>1</v>
      </c>
      <c r="B6" s="78" t="s">
        <v>52</v>
      </c>
      <c r="C6" s="76" t="s">
        <v>58</v>
      </c>
      <c r="D6" s="76" t="s">
        <v>60</v>
      </c>
      <c r="E6" s="77">
        <v>36034</v>
      </c>
      <c r="F6" s="78">
        <v>90</v>
      </c>
      <c r="G6" s="78" t="s">
        <v>19</v>
      </c>
      <c r="H6" s="78" t="s">
        <v>21</v>
      </c>
      <c r="I6" s="78" t="s">
        <v>22</v>
      </c>
      <c r="J6" s="76" t="s">
        <v>62</v>
      </c>
      <c r="K6" s="76" t="s">
        <v>62</v>
      </c>
      <c r="L6" s="77">
        <v>43993.472222222219</v>
      </c>
      <c r="M6" s="78">
        <v>63</v>
      </c>
      <c r="N6" s="78" t="s">
        <v>25</v>
      </c>
      <c r="O6" s="78" t="s">
        <v>21</v>
      </c>
      <c r="P6" s="78" t="s">
        <v>22</v>
      </c>
      <c r="Q6" s="79">
        <f t="shared" si="0"/>
        <v>21.806773211567723</v>
      </c>
      <c r="R6" s="80" t="s">
        <v>22</v>
      </c>
      <c r="S6" s="81">
        <v>-0.3</v>
      </c>
      <c r="T6" s="80" t="s">
        <v>359</v>
      </c>
    </row>
    <row r="7" spans="1:24" x14ac:dyDescent="0.3">
      <c r="A7" s="75" t="str">
        <f>VLOOKUP(K7,[1]Sheet1!$A$2:$C$55,3,FALSE)</f>
        <v>1</v>
      </c>
      <c r="B7" s="78" t="s">
        <v>67</v>
      </c>
      <c r="C7" s="76" t="s">
        <v>72</v>
      </c>
      <c r="D7" s="76" t="s">
        <v>74</v>
      </c>
      <c r="E7" s="77">
        <v>38419</v>
      </c>
      <c r="F7" s="78">
        <v>15</v>
      </c>
      <c r="G7" s="78" t="s">
        <v>25</v>
      </c>
      <c r="H7" s="78" t="s">
        <v>21</v>
      </c>
      <c r="I7" s="78" t="s">
        <v>22</v>
      </c>
      <c r="J7" s="76" t="s">
        <v>76</v>
      </c>
      <c r="K7" s="76" t="s">
        <v>76</v>
      </c>
      <c r="L7" s="77">
        <v>43993.453472222223</v>
      </c>
      <c r="M7" s="78">
        <v>17.2</v>
      </c>
      <c r="N7" s="78" t="s">
        <v>25</v>
      </c>
      <c r="O7" s="78" t="s">
        <v>21</v>
      </c>
      <c r="P7" s="78" t="s">
        <v>22</v>
      </c>
      <c r="Q7" s="79">
        <f t="shared" si="0"/>
        <v>15.272475266362255</v>
      </c>
      <c r="R7" s="80" t="s">
        <v>22</v>
      </c>
      <c r="S7" s="81">
        <v>0.14666666666666661</v>
      </c>
      <c r="T7" s="80" t="s">
        <v>359</v>
      </c>
    </row>
    <row r="8" spans="1:24" x14ac:dyDescent="0.3">
      <c r="A8" s="75" t="str">
        <f>VLOOKUP(K8,[1]Sheet1!$A$2:$C$55,3,FALSE)</f>
        <v>2</v>
      </c>
      <c r="B8" s="78" t="s">
        <v>82</v>
      </c>
      <c r="C8" s="76" t="s">
        <v>284</v>
      </c>
      <c r="D8" s="76" t="s">
        <v>286</v>
      </c>
      <c r="E8" s="77">
        <v>35714.490277777775</v>
      </c>
      <c r="F8" s="78">
        <v>160</v>
      </c>
      <c r="G8" s="78" t="s">
        <v>19</v>
      </c>
      <c r="H8" s="78" t="s">
        <v>21</v>
      </c>
      <c r="I8" s="78" t="s">
        <v>22</v>
      </c>
      <c r="J8" s="76" t="s">
        <v>88</v>
      </c>
      <c r="K8" s="76" t="s">
        <v>88</v>
      </c>
      <c r="L8" s="77">
        <v>43997.361805555556</v>
      </c>
      <c r="M8" s="78">
        <v>90.7</v>
      </c>
      <c r="N8" s="78" t="s">
        <v>25</v>
      </c>
      <c r="O8" s="78" t="s">
        <v>21</v>
      </c>
      <c r="P8" s="78" t="s">
        <v>22</v>
      </c>
      <c r="Q8" s="79">
        <f t="shared" si="0"/>
        <v>22.692798706240495</v>
      </c>
      <c r="R8" s="80" t="s">
        <v>22</v>
      </c>
      <c r="S8" s="81">
        <v>-0.43312499999999998</v>
      </c>
      <c r="T8" s="80" t="s">
        <v>359</v>
      </c>
    </row>
    <row r="9" spans="1:24" ht="21.6" customHeight="1" x14ac:dyDescent="0.3">
      <c r="A9" s="75" t="str">
        <f>VLOOKUP(K9,[1]Sheet1!$A$2:$C$55,3,FALSE)</f>
        <v>2</v>
      </c>
      <c r="B9" s="78" t="s">
        <v>89</v>
      </c>
      <c r="C9" s="76" t="s">
        <v>90</v>
      </c>
      <c r="D9" s="76" t="s">
        <v>92</v>
      </c>
      <c r="E9" s="77">
        <v>36032</v>
      </c>
      <c r="F9" s="78">
        <v>190</v>
      </c>
      <c r="G9" s="78" t="s">
        <v>19</v>
      </c>
      <c r="H9" s="78" t="s">
        <v>21</v>
      </c>
      <c r="I9" s="78" t="s">
        <v>22</v>
      </c>
      <c r="J9" s="76" t="s">
        <v>94</v>
      </c>
      <c r="K9" s="76" t="s">
        <v>94</v>
      </c>
      <c r="L9" s="77">
        <v>44001.311111111114</v>
      </c>
      <c r="M9" s="78">
        <v>68.8</v>
      </c>
      <c r="N9" s="78" t="s">
        <v>25</v>
      </c>
      <c r="O9" s="78" t="s">
        <v>21</v>
      </c>
      <c r="P9" s="78" t="s">
        <v>22</v>
      </c>
      <c r="Q9" s="79">
        <f t="shared" si="0"/>
        <v>21.833729071537299</v>
      </c>
      <c r="R9" s="80" t="s">
        <v>22</v>
      </c>
      <c r="S9" s="81">
        <v>-0.63789473684210529</v>
      </c>
      <c r="T9" s="80" t="s">
        <v>359</v>
      </c>
    </row>
    <row r="10" spans="1:24" x14ac:dyDescent="0.3">
      <c r="A10" s="75" t="str">
        <f>VLOOKUP(K10,[1]Sheet1!$A$2:$C$55,3,FALSE)</f>
        <v>3</v>
      </c>
      <c r="B10" s="78" t="s">
        <v>95</v>
      </c>
      <c r="C10" s="76" t="s">
        <v>97</v>
      </c>
      <c r="D10" s="76" t="s">
        <v>99</v>
      </c>
      <c r="E10" s="77">
        <v>39014</v>
      </c>
      <c r="F10" s="78">
        <v>67</v>
      </c>
      <c r="G10" s="78" t="s">
        <v>19</v>
      </c>
      <c r="H10" s="78" t="s">
        <v>21</v>
      </c>
      <c r="I10" s="78" t="s">
        <v>22</v>
      </c>
      <c r="J10" s="76" t="s">
        <v>101</v>
      </c>
      <c r="K10" s="76" t="s">
        <v>101</v>
      </c>
      <c r="L10" s="77">
        <v>44008.425694444442</v>
      </c>
      <c r="M10" s="78">
        <v>46.8</v>
      </c>
      <c r="N10" s="78" t="s">
        <v>25</v>
      </c>
      <c r="O10" s="78" t="s">
        <v>21</v>
      </c>
      <c r="P10" s="78" t="s">
        <v>22</v>
      </c>
      <c r="Q10" s="79">
        <f t="shared" si="0"/>
        <v>13.683358066971074</v>
      </c>
      <c r="R10" s="80" t="s">
        <v>22</v>
      </c>
      <c r="S10" s="81">
        <v>-0.3014925373134329</v>
      </c>
      <c r="T10" s="80" t="s">
        <v>359</v>
      </c>
    </row>
    <row r="11" spans="1:24" x14ac:dyDescent="0.3">
      <c r="A11" s="75">
        <f>VLOOKUP(K11,[1]Sheet1!$A$2:$C$55,3,FALSE)</f>
        <v>3</v>
      </c>
      <c r="B11" s="78" t="s">
        <v>102</v>
      </c>
      <c r="C11" s="76" t="s">
        <v>110</v>
      </c>
      <c r="D11" s="76" t="s">
        <v>112</v>
      </c>
      <c r="E11" s="77">
        <v>40752.573611111111</v>
      </c>
      <c r="F11" s="78">
        <v>74</v>
      </c>
      <c r="G11" s="78" t="s">
        <v>19</v>
      </c>
      <c r="H11" s="78" t="s">
        <v>21</v>
      </c>
      <c r="I11" s="78" t="s">
        <v>22</v>
      </c>
      <c r="J11" s="76" t="s">
        <v>113</v>
      </c>
      <c r="K11" s="76" t="s">
        <v>113</v>
      </c>
      <c r="L11" s="77">
        <v>44007.316666666666</v>
      </c>
      <c r="M11" s="78">
        <v>50.8</v>
      </c>
      <c r="N11" s="78" t="s">
        <v>25</v>
      </c>
      <c r="O11" s="78" t="s">
        <v>21</v>
      </c>
      <c r="P11" s="78" t="s">
        <v>22</v>
      </c>
      <c r="Q11" s="79">
        <f t="shared" si="0"/>
        <v>8.917104261796041</v>
      </c>
      <c r="R11" s="80" t="s">
        <v>22</v>
      </c>
      <c r="S11" s="81">
        <v>-0.31351351351351353</v>
      </c>
      <c r="T11" s="80" t="s">
        <v>359</v>
      </c>
    </row>
    <row r="12" spans="1:24" x14ac:dyDescent="0.3">
      <c r="A12" s="75" t="str">
        <f>VLOOKUP(K12,[1]Sheet1!$A$2:$C$55,3,FALSE)</f>
        <v>4</v>
      </c>
      <c r="B12" s="78" t="s">
        <v>114</v>
      </c>
      <c r="C12" s="76" t="s">
        <v>116</v>
      </c>
      <c r="D12" s="76" t="s">
        <v>116</v>
      </c>
      <c r="E12" s="77">
        <v>40828</v>
      </c>
      <c r="F12" s="78">
        <v>260</v>
      </c>
      <c r="G12" s="78" t="s">
        <v>19</v>
      </c>
      <c r="H12" s="78" t="s">
        <v>21</v>
      </c>
      <c r="I12" s="78" t="s">
        <v>22</v>
      </c>
      <c r="J12" s="76" t="s">
        <v>118</v>
      </c>
      <c r="K12" s="76" t="s">
        <v>118</v>
      </c>
      <c r="L12" s="77">
        <v>44005.374305555553</v>
      </c>
      <c r="M12" s="78">
        <v>194</v>
      </c>
      <c r="N12" s="78" t="s">
        <v>19</v>
      </c>
      <c r="O12" s="78" t="s">
        <v>21</v>
      </c>
      <c r="P12" s="78" t="s">
        <v>22</v>
      </c>
      <c r="Q12" s="79">
        <f t="shared" si="0"/>
        <v>8.705135083713845</v>
      </c>
      <c r="R12" s="80" t="s">
        <v>22</v>
      </c>
      <c r="S12" s="81">
        <v>-0.25384615384615383</v>
      </c>
      <c r="T12" s="80" t="s">
        <v>359</v>
      </c>
    </row>
    <row r="13" spans="1:24" x14ac:dyDescent="0.3">
      <c r="A13" s="75" t="str">
        <f>VLOOKUP(K13,[1]Sheet1!$A$2:$C$55,3,FALSE)</f>
        <v>4</v>
      </c>
      <c r="B13" s="78" t="s">
        <v>114</v>
      </c>
      <c r="C13" s="76" t="s">
        <v>119</v>
      </c>
      <c r="D13" s="76" t="s">
        <v>119</v>
      </c>
      <c r="E13" s="77">
        <v>40828</v>
      </c>
      <c r="F13" s="78">
        <v>310</v>
      </c>
      <c r="G13" s="78" t="s">
        <v>19</v>
      </c>
      <c r="H13" s="78" t="s">
        <v>21</v>
      </c>
      <c r="I13" s="78" t="s">
        <v>22</v>
      </c>
      <c r="J13" s="76" t="s">
        <v>121</v>
      </c>
      <c r="K13" s="76" t="s">
        <v>121</v>
      </c>
      <c r="L13" s="77">
        <v>44006.362500000003</v>
      </c>
      <c r="M13" s="78">
        <v>318</v>
      </c>
      <c r="N13" s="78" t="s">
        <v>19</v>
      </c>
      <c r="O13" s="78" t="s">
        <v>21</v>
      </c>
      <c r="P13" s="78" t="s">
        <v>22</v>
      </c>
      <c r="Q13" s="79">
        <f t="shared" si="0"/>
        <v>8.7078424657534335</v>
      </c>
      <c r="R13" s="80" t="s">
        <v>22</v>
      </c>
      <c r="S13" s="81">
        <v>2.5806451612903226E-2</v>
      </c>
      <c r="T13" s="80" t="s">
        <v>359</v>
      </c>
    </row>
    <row r="14" spans="1:24" x14ac:dyDescent="0.3">
      <c r="A14" s="75" t="str">
        <f>VLOOKUP(K14,[1]Sheet1!$A$2:$C$55,3,FALSE)</f>
        <v>4</v>
      </c>
      <c r="B14" s="78" t="s">
        <v>114</v>
      </c>
      <c r="C14" s="76" t="s">
        <v>123</v>
      </c>
      <c r="D14" s="76" t="s">
        <v>125</v>
      </c>
      <c r="E14" s="77">
        <v>38224.538194444445</v>
      </c>
      <c r="F14" s="78">
        <v>1200</v>
      </c>
      <c r="G14" s="78" t="s">
        <v>25</v>
      </c>
      <c r="H14" s="78" t="s">
        <v>21</v>
      </c>
      <c r="I14" s="78" t="s">
        <v>21</v>
      </c>
      <c r="J14" s="76" t="s">
        <v>127</v>
      </c>
      <c r="K14" s="76" t="s">
        <v>127</v>
      </c>
      <c r="L14" s="77">
        <v>44000.47152777778</v>
      </c>
      <c r="M14" s="78">
        <v>117</v>
      </c>
      <c r="N14" s="78" t="s">
        <v>25</v>
      </c>
      <c r="O14" s="78" t="s">
        <v>21</v>
      </c>
      <c r="P14" s="78" t="s">
        <v>22</v>
      </c>
      <c r="Q14" s="79">
        <f t="shared" si="0"/>
        <v>15.824474885844751</v>
      </c>
      <c r="R14" s="80" t="s">
        <v>21</v>
      </c>
      <c r="S14" s="81">
        <v>-0.90249999999999997</v>
      </c>
      <c r="T14" s="80" t="s">
        <v>360</v>
      </c>
    </row>
    <row r="15" spans="1:24" x14ac:dyDescent="0.3">
      <c r="A15" s="75" t="str">
        <f>VLOOKUP(K15,[1]Sheet1!$A$2:$C$55,3,FALSE)</f>
        <v>4</v>
      </c>
      <c r="B15" s="78" t="s">
        <v>114</v>
      </c>
      <c r="C15" s="76" t="s">
        <v>131</v>
      </c>
      <c r="D15" s="76" t="s">
        <v>131</v>
      </c>
      <c r="E15" s="77">
        <v>40952</v>
      </c>
      <c r="F15" s="78">
        <v>48</v>
      </c>
      <c r="G15" s="78" t="s">
        <v>25</v>
      </c>
      <c r="H15" s="78" t="s">
        <v>21</v>
      </c>
      <c r="I15" s="78" t="s">
        <v>22</v>
      </c>
      <c r="J15" s="76" t="s">
        <v>133</v>
      </c>
      <c r="K15" s="76" t="s">
        <v>133</v>
      </c>
      <c r="L15" s="77">
        <v>44000.517361111109</v>
      </c>
      <c r="M15" s="78">
        <v>150</v>
      </c>
      <c r="N15" s="78" t="s">
        <v>25</v>
      </c>
      <c r="O15" s="78" t="s">
        <v>21</v>
      </c>
      <c r="P15" s="78" t="s">
        <v>22</v>
      </c>
      <c r="Q15" s="79">
        <f t="shared" si="0"/>
        <v>8.3521023592085193</v>
      </c>
      <c r="R15" s="80" t="s">
        <v>22</v>
      </c>
      <c r="S15" s="81">
        <v>2.125</v>
      </c>
      <c r="T15" s="80" t="s">
        <v>359</v>
      </c>
    </row>
    <row r="16" spans="1:24" x14ac:dyDescent="0.3">
      <c r="A16" s="75" t="str">
        <f>VLOOKUP(K16,[1]Sheet1!$A$2:$C$55,3,FALSE)</f>
        <v>4</v>
      </c>
      <c r="B16" s="78" t="s">
        <v>114</v>
      </c>
      <c r="C16" s="76" t="s">
        <v>134</v>
      </c>
      <c r="D16" s="76" t="s">
        <v>136</v>
      </c>
      <c r="E16" s="77">
        <v>38224.378472222219</v>
      </c>
      <c r="F16" s="78">
        <v>390</v>
      </c>
      <c r="G16" s="78" t="s">
        <v>25</v>
      </c>
      <c r="H16" s="78" t="s">
        <v>21</v>
      </c>
      <c r="I16" s="78" t="s">
        <v>22</v>
      </c>
      <c r="J16" s="76" t="s">
        <v>138</v>
      </c>
      <c r="K16" s="76" t="s">
        <v>138</v>
      </c>
      <c r="L16" s="77">
        <v>44007.298611111109</v>
      </c>
      <c r="M16" s="78">
        <v>17.399999999999999</v>
      </c>
      <c r="N16" s="78" t="s">
        <v>25</v>
      </c>
      <c r="O16" s="78" t="s">
        <v>21</v>
      </c>
      <c r="P16" s="78" t="s">
        <v>22</v>
      </c>
      <c r="Q16" s="79">
        <f t="shared" si="0"/>
        <v>15.843616818873672</v>
      </c>
      <c r="R16" s="80" t="s">
        <v>22</v>
      </c>
      <c r="S16" s="81">
        <v>-0.95538461538461539</v>
      </c>
      <c r="T16" s="80" t="s">
        <v>359</v>
      </c>
    </row>
    <row r="17" spans="1:20" x14ac:dyDescent="0.3">
      <c r="A17" s="75" t="str">
        <f>VLOOKUP(K17,[1]Sheet1!$A$2:$C$55,3,FALSE)</f>
        <v>6</v>
      </c>
      <c r="B17" s="78" t="s">
        <v>139</v>
      </c>
      <c r="C17" s="76" t="s">
        <v>140</v>
      </c>
      <c r="D17" s="76" t="s">
        <v>142</v>
      </c>
      <c r="E17" s="77">
        <v>38419</v>
      </c>
      <c r="F17" s="78">
        <v>110</v>
      </c>
      <c r="G17" s="78" t="s">
        <v>19</v>
      </c>
      <c r="H17" s="78" t="s">
        <v>21</v>
      </c>
      <c r="I17" s="78" t="s">
        <v>22</v>
      </c>
      <c r="J17" s="76" t="s">
        <v>144</v>
      </c>
      <c r="K17" s="76" t="s">
        <v>144</v>
      </c>
      <c r="L17" s="77">
        <v>43999.600694444445</v>
      </c>
      <c r="M17" s="78">
        <v>40.6</v>
      </c>
      <c r="N17" s="78" t="s">
        <v>25</v>
      </c>
      <c r="O17" s="78" t="s">
        <v>21</v>
      </c>
      <c r="P17" s="78" t="s">
        <v>22</v>
      </c>
      <c r="Q17" s="79">
        <f t="shared" si="0"/>
        <v>15.289316971080671</v>
      </c>
      <c r="R17" s="80" t="s">
        <v>22</v>
      </c>
      <c r="S17" s="81">
        <v>-0.63090909090909097</v>
      </c>
      <c r="T17" s="80" t="s">
        <v>359</v>
      </c>
    </row>
    <row r="18" spans="1:20" x14ac:dyDescent="0.3">
      <c r="A18" s="75" t="str">
        <f>VLOOKUP(K18,[1]Sheet1!$A$2:$C$55,3,FALSE)</f>
        <v>5</v>
      </c>
      <c r="B18" s="78" t="s">
        <v>139</v>
      </c>
      <c r="C18" s="76" t="s">
        <v>145</v>
      </c>
      <c r="D18" s="76" t="s">
        <v>147</v>
      </c>
      <c r="E18" s="77">
        <v>36038</v>
      </c>
      <c r="F18" s="78">
        <v>760</v>
      </c>
      <c r="G18" s="78" t="s">
        <v>19</v>
      </c>
      <c r="H18" s="78" t="s">
        <v>21</v>
      </c>
      <c r="I18" s="78" t="s">
        <v>22</v>
      </c>
      <c r="J18" s="76" t="s">
        <v>149</v>
      </c>
      <c r="K18" s="76" t="s">
        <v>149</v>
      </c>
      <c r="L18" s="77">
        <v>43992.381249999999</v>
      </c>
      <c r="M18" s="78">
        <v>105</v>
      </c>
      <c r="N18" s="78" t="s">
        <v>25</v>
      </c>
      <c r="O18" s="78" t="s">
        <v>21</v>
      </c>
      <c r="P18" s="78" t="s">
        <v>22</v>
      </c>
      <c r="Q18" s="79">
        <f t="shared" si="0"/>
        <v>21.792825342465751</v>
      </c>
      <c r="R18" s="80" t="s">
        <v>22</v>
      </c>
      <c r="S18" s="81">
        <v>-0.86184210526315785</v>
      </c>
      <c r="T18" s="80" t="s">
        <v>359</v>
      </c>
    </row>
    <row r="19" spans="1:20" x14ac:dyDescent="0.3">
      <c r="A19" s="75" t="str">
        <f>VLOOKUP(K19,[1]Sheet1!$A$2:$C$55,3,FALSE)</f>
        <v>5</v>
      </c>
      <c r="B19" s="78" t="s">
        <v>139</v>
      </c>
      <c r="C19" s="76" t="s">
        <v>150</v>
      </c>
      <c r="D19" s="76" t="s">
        <v>152</v>
      </c>
      <c r="E19" s="77">
        <v>38225.474305555559</v>
      </c>
      <c r="F19" s="78">
        <v>630</v>
      </c>
      <c r="G19" s="78" t="s">
        <v>25</v>
      </c>
      <c r="H19" s="78" t="s">
        <v>21</v>
      </c>
      <c r="I19" s="78" t="s">
        <v>22</v>
      </c>
      <c r="J19" s="76" t="s">
        <v>154</v>
      </c>
      <c r="K19" s="76" t="s">
        <v>154</v>
      </c>
      <c r="L19" s="77">
        <v>43998.341666666667</v>
      </c>
      <c r="M19" s="78">
        <v>60.2</v>
      </c>
      <c r="N19" s="78" t="s">
        <v>25</v>
      </c>
      <c r="O19" s="78" t="s">
        <v>21</v>
      </c>
      <c r="P19" s="78" t="s">
        <v>22</v>
      </c>
      <c r="Q19" s="79">
        <f t="shared" si="0"/>
        <v>15.816074961948241</v>
      </c>
      <c r="R19" s="80" t="s">
        <v>22</v>
      </c>
      <c r="S19" s="81">
        <v>-0.90444444444444438</v>
      </c>
      <c r="T19" s="80" t="s">
        <v>359</v>
      </c>
    </row>
    <row r="20" spans="1:20" x14ac:dyDescent="0.3">
      <c r="A20" s="75" t="str">
        <f>VLOOKUP(K20,[1]Sheet1!$A$2:$C$55,3,FALSE)</f>
        <v>5</v>
      </c>
      <c r="B20" s="78" t="s">
        <v>139</v>
      </c>
      <c r="C20" s="76" t="s">
        <v>155</v>
      </c>
      <c r="D20" s="76" t="s">
        <v>157</v>
      </c>
      <c r="E20" s="77">
        <v>36031</v>
      </c>
      <c r="F20" s="78">
        <v>410</v>
      </c>
      <c r="G20" s="78" t="s">
        <v>19</v>
      </c>
      <c r="H20" s="78" t="s">
        <v>21</v>
      </c>
      <c r="I20" s="78" t="s">
        <v>22</v>
      </c>
      <c r="J20" s="76" t="s">
        <v>159</v>
      </c>
      <c r="K20" s="76" t="s">
        <v>159</v>
      </c>
      <c r="L20" s="77">
        <v>43998.365972222222</v>
      </c>
      <c r="M20" s="78">
        <v>220</v>
      </c>
      <c r="N20" s="78" t="s">
        <v>19</v>
      </c>
      <c r="O20" s="78" t="s">
        <v>21</v>
      </c>
      <c r="P20" s="78" t="s">
        <v>22</v>
      </c>
      <c r="Q20" s="79">
        <f t="shared" si="0"/>
        <v>21.828399923896498</v>
      </c>
      <c r="R20" s="80" t="s">
        <v>22</v>
      </c>
      <c r="S20" s="81">
        <v>-0.46341463414634149</v>
      </c>
      <c r="T20" s="80" t="s">
        <v>359</v>
      </c>
    </row>
    <row r="21" spans="1:20" x14ac:dyDescent="0.3">
      <c r="A21" s="75" t="str">
        <f>VLOOKUP(K21,[1]Sheet1!$A$2:$C$55,3,FALSE)</f>
        <v>5</v>
      </c>
      <c r="B21" s="78" t="s">
        <v>139</v>
      </c>
      <c r="C21" s="76" t="s">
        <v>160</v>
      </c>
      <c r="D21" s="76" t="s">
        <v>162</v>
      </c>
      <c r="E21" s="77">
        <v>36039</v>
      </c>
      <c r="F21" s="78">
        <v>300</v>
      </c>
      <c r="G21" s="78" t="s">
        <v>19</v>
      </c>
      <c r="H21" s="78" t="s">
        <v>21</v>
      </c>
      <c r="I21" s="78" t="s">
        <v>22</v>
      </c>
      <c r="J21" s="76" t="s">
        <v>164</v>
      </c>
      <c r="K21" s="76" t="s">
        <v>164</v>
      </c>
      <c r="L21" s="77">
        <v>43998.451388888891</v>
      </c>
      <c r="M21" s="78">
        <v>148</v>
      </c>
      <c r="N21" s="78" t="s">
        <v>25</v>
      </c>
      <c r="O21" s="78" t="s">
        <v>21</v>
      </c>
      <c r="P21" s="78" t="s">
        <v>22</v>
      </c>
      <c r="Q21" s="79">
        <f t="shared" si="0"/>
        <v>21.806716133942167</v>
      </c>
      <c r="R21" s="80" t="s">
        <v>22</v>
      </c>
      <c r="S21" s="81">
        <v>-0.50666666666666671</v>
      </c>
      <c r="T21" s="80" t="s">
        <v>359</v>
      </c>
    </row>
    <row r="22" spans="1:20" x14ac:dyDescent="0.3">
      <c r="A22" s="75" t="str">
        <f>VLOOKUP(K22,[1]Sheet1!$A$2:$C$55,3,FALSE)</f>
        <v>5</v>
      </c>
      <c r="B22" s="78" t="s">
        <v>139</v>
      </c>
      <c r="C22" s="76" t="s">
        <v>165</v>
      </c>
      <c r="D22" s="76" t="s">
        <v>167</v>
      </c>
      <c r="E22" s="77">
        <v>38223.645833333336</v>
      </c>
      <c r="F22" s="78">
        <v>940</v>
      </c>
      <c r="G22" s="78" t="s">
        <v>25</v>
      </c>
      <c r="H22" s="78" t="s">
        <v>21</v>
      </c>
      <c r="I22" s="78" t="s">
        <v>22</v>
      </c>
      <c r="J22" s="76" t="s">
        <v>169</v>
      </c>
      <c r="K22" s="76" t="s">
        <v>169</v>
      </c>
      <c r="L22" s="77">
        <v>43997.46597222222</v>
      </c>
      <c r="M22" s="78">
        <v>114</v>
      </c>
      <c r="N22" s="78" t="s">
        <v>25</v>
      </c>
      <c r="O22" s="78" t="s">
        <v>21</v>
      </c>
      <c r="P22" s="78" t="s">
        <v>22</v>
      </c>
      <c r="Q22" s="79">
        <f t="shared" si="0"/>
        <v>15.818685312024341</v>
      </c>
      <c r="R22" s="80" t="s">
        <v>22</v>
      </c>
      <c r="S22" s="81">
        <v>-0.87872340425531914</v>
      </c>
      <c r="T22" s="80" t="s">
        <v>359</v>
      </c>
    </row>
    <row r="23" spans="1:20" x14ac:dyDescent="0.3">
      <c r="A23" s="75" t="str">
        <f>VLOOKUP(K23,[1]Sheet1!$A$2:$C$55,3,FALSE)</f>
        <v>5</v>
      </c>
      <c r="B23" s="78" t="s">
        <v>139</v>
      </c>
      <c r="C23" s="76" t="s">
        <v>170</v>
      </c>
      <c r="D23" s="76" t="s">
        <v>172</v>
      </c>
      <c r="E23" s="77">
        <v>38223.600694444445</v>
      </c>
      <c r="F23" s="78">
        <v>920</v>
      </c>
      <c r="G23" s="78" t="s">
        <v>25</v>
      </c>
      <c r="H23" s="78" t="s">
        <v>21</v>
      </c>
      <c r="I23" s="78" t="s">
        <v>22</v>
      </c>
      <c r="J23" s="76" t="s">
        <v>174</v>
      </c>
      <c r="K23" s="76" t="s">
        <v>174</v>
      </c>
      <c r="L23" s="77">
        <v>43998.419444444444</v>
      </c>
      <c r="M23" s="78">
        <v>109</v>
      </c>
      <c r="N23" s="78" t="s">
        <v>25</v>
      </c>
      <c r="O23" s="78" t="s">
        <v>21</v>
      </c>
      <c r="P23" s="78" t="s">
        <v>22</v>
      </c>
      <c r="Q23" s="79">
        <f t="shared" si="0"/>
        <v>15.821421232876709</v>
      </c>
      <c r="R23" s="80" t="s">
        <v>22</v>
      </c>
      <c r="S23" s="81">
        <v>-0.88152173913043474</v>
      </c>
      <c r="T23" s="80" t="s">
        <v>359</v>
      </c>
    </row>
    <row r="24" spans="1:20" x14ac:dyDescent="0.3">
      <c r="A24" s="75" t="str">
        <f>VLOOKUP(K24,[1]Sheet1!$A$2:$C$55,3,FALSE)</f>
        <v>5</v>
      </c>
      <c r="B24" s="78" t="s">
        <v>139</v>
      </c>
      <c r="C24" s="76" t="s">
        <v>176</v>
      </c>
      <c r="D24" s="76" t="s">
        <v>178</v>
      </c>
      <c r="E24" s="77">
        <v>35719.548611111109</v>
      </c>
      <c r="F24" s="78">
        <v>1200</v>
      </c>
      <c r="G24" s="78" t="s">
        <v>25</v>
      </c>
      <c r="H24" s="78" t="s">
        <v>21</v>
      </c>
      <c r="I24" s="78" t="s">
        <v>21</v>
      </c>
      <c r="J24" s="76" t="s">
        <v>180</v>
      </c>
      <c r="K24" s="76" t="s">
        <v>180</v>
      </c>
      <c r="L24" s="77">
        <v>43998.435416666667</v>
      </c>
      <c r="M24" s="78">
        <v>224</v>
      </c>
      <c r="N24" s="78" t="s">
        <v>19</v>
      </c>
      <c r="O24" s="78" t="s">
        <v>21</v>
      </c>
      <c r="P24" s="78" t="s">
        <v>22</v>
      </c>
      <c r="Q24" s="79">
        <f t="shared" si="0"/>
        <v>22.681881659056323</v>
      </c>
      <c r="R24" s="80" t="s">
        <v>21</v>
      </c>
      <c r="S24" s="81">
        <v>-0.81333333333333335</v>
      </c>
      <c r="T24" s="80" t="s">
        <v>360</v>
      </c>
    </row>
    <row r="25" spans="1:20" x14ac:dyDescent="0.3">
      <c r="A25" s="75" t="str">
        <f>VLOOKUP(K25,[1]Sheet1!$A$2:$C$55,3,FALSE)</f>
        <v>5</v>
      </c>
      <c r="B25" s="78" t="s">
        <v>139</v>
      </c>
      <c r="C25" s="76" t="s">
        <v>181</v>
      </c>
      <c r="D25" s="76" t="s">
        <v>183</v>
      </c>
      <c r="E25" s="77">
        <v>38224.613888888889</v>
      </c>
      <c r="F25" s="78">
        <v>2300</v>
      </c>
      <c r="G25" s="78" t="s">
        <v>25</v>
      </c>
      <c r="H25" s="78" t="s">
        <v>21</v>
      </c>
      <c r="I25" s="78" t="s">
        <v>21</v>
      </c>
      <c r="J25" s="76" t="s">
        <v>185</v>
      </c>
      <c r="K25" s="76" t="s">
        <v>185</v>
      </c>
      <c r="L25" s="77">
        <v>43998.404861111114</v>
      </c>
      <c r="M25" s="78">
        <v>165</v>
      </c>
      <c r="N25" s="78" t="s">
        <v>19</v>
      </c>
      <c r="O25" s="78" t="s">
        <v>21</v>
      </c>
      <c r="P25" s="78" t="s">
        <v>22</v>
      </c>
      <c r="Q25" s="79">
        <f t="shared" si="0"/>
        <v>15.818605403348561</v>
      </c>
      <c r="R25" s="80" t="s">
        <v>21</v>
      </c>
      <c r="S25" s="81">
        <v>-0.92826086956521736</v>
      </c>
      <c r="T25" s="80" t="s">
        <v>360</v>
      </c>
    </row>
    <row r="26" spans="1:20" x14ac:dyDescent="0.3">
      <c r="A26" s="75" t="str">
        <f>VLOOKUP(K26,[1]Sheet1!$A$2:$C$55,3,FALSE)</f>
        <v>5</v>
      </c>
      <c r="B26" s="78" t="s">
        <v>139</v>
      </c>
      <c r="C26" s="76" t="s">
        <v>186</v>
      </c>
      <c r="D26" s="76" t="s">
        <v>188</v>
      </c>
      <c r="E26" s="77">
        <v>38223.559027777781</v>
      </c>
      <c r="F26" s="78">
        <v>1900</v>
      </c>
      <c r="G26" s="78" t="s">
        <v>25</v>
      </c>
      <c r="H26" s="78" t="s">
        <v>21</v>
      </c>
      <c r="I26" s="78" t="s">
        <v>21</v>
      </c>
      <c r="J26" s="76" t="s">
        <v>190</v>
      </c>
      <c r="K26" s="76" t="s">
        <v>190</v>
      </c>
      <c r="L26" s="77">
        <v>43997.524305555555</v>
      </c>
      <c r="M26" s="78">
        <v>164</v>
      </c>
      <c r="N26" s="78" t="s">
        <v>19</v>
      </c>
      <c r="O26" s="78" t="s">
        <v>21</v>
      </c>
      <c r="P26" s="78" t="s">
        <v>22</v>
      </c>
      <c r="Q26" s="79">
        <f t="shared" si="0"/>
        <v>15.819082952815819</v>
      </c>
      <c r="R26" s="80" t="s">
        <v>21</v>
      </c>
      <c r="S26" s="81">
        <v>-0.91368421052631577</v>
      </c>
      <c r="T26" s="80" t="s">
        <v>360</v>
      </c>
    </row>
    <row r="27" spans="1:20" x14ac:dyDescent="0.3">
      <c r="A27" s="75" t="str">
        <f>VLOOKUP(K27,[1]Sheet1!$A$2:$C$55,3,FALSE)</f>
        <v>5</v>
      </c>
      <c r="B27" s="78" t="s">
        <v>139</v>
      </c>
      <c r="C27" s="76" t="s">
        <v>192</v>
      </c>
      <c r="D27" s="76" t="s">
        <v>192</v>
      </c>
      <c r="E27" s="77">
        <v>40623.688194444447</v>
      </c>
      <c r="F27" s="78">
        <v>430</v>
      </c>
      <c r="G27" s="78" t="s">
        <v>19</v>
      </c>
      <c r="H27" s="78" t="s">
        <v>21</v>
      </c>
      <c r="I27" s="78" t="s">
        <v>22</v>
      </c>
      <c r="J27" s="76" t="s">
        <v>194</v>
      </c>
      <c r="K27" s="76" t="s">
        <v>194</v>
      </c>
      <c r="L27" s="77">
        <v>43998.353472222225</v>
      </c>
      <c r="M27" s="78">
        <v>228</v>
      </c>
      <c r="N27" s="78" t="s">
        <v>19</v>
      </c>
      <c r="O27" s="78" t="s">
        <v>21</v>
      </c>
      <c r="P27" s="78" t="s">
        <v>22</v>
      </c>
      <c r="Q27" s="79">
        <f t="shared" si="0"/>
        <v>9.2456582952815847</v>
      </c>
      <c r="R27" s="80" t="s">
        <v>22</v>
      </c>
      <c r="S27" s="81">
        <v>-0.4697674418604651</v>
      </c>
      <c r="T27" s="80" t="s">
        <v>359</v>
      </c>
    </row>
    <row r="28" spans="1:20" x14ac:dyDescent="0.3">
      <c r="A28" s="75" t="str">
        <f>VLOOKUP(K28,[1]Sheet1!$A$2:$C$55,3,FALSE)</f>
        <v>6</v>
      </c>
      <c r="B28" s="78" t="s">
        <v>201</v>
      </c>
      <c r="C28" s="76" t="s">
        <v>202</v>
      </c>
      <c r="D28" s="76" t="s">
        <v>204</v>
      </c>
      <c r="E28" s="77">
        <v>35716.699999999997</v>
      </c>
      <c r="F28" s="78">
        <v>1400</v>
      </c>
      <c r="G28" s="78" t="s">
        <v>19</v>
      </c>
      <c r="H28" s="78" t="s">
        <v>21</v>
      </c>
      <c r="I28" s="78" t="s">
        <v>21</v>
      </c>
      <c r="J28" s="76" t="s">
        <v>206</v>
      </c>
      <c r="K28" s="76" t="s">
        <v>206</v>
      </c>
      <c r="L28" s="77">
        <v>43992.340277777781</v>
      </c>
      <c r="M28" s="78">
        <v>638</v>
      </c>
      <c r="N28" s="78" t="s">
        <v>19</v>
      </c>
      <c r="O28" s="78" t="s">
        <v>21</v>
      </c>
      <c r="P28" s="78" t="s">
        <v>22</v>
      </c>
      <c r="Q28" s="79">
        <f t="shared" si="0"/>
        <v>22.672987062404886</v>
      </c>
      <c r="R28" s="80" t="s">
        <v>21</v>
      </c>
      <c r="S28" s="81">
        <v>-0.54428571428571426</v>
      </c>
      <c r="T28" s="80" t="s">
        <v>360</v>
      </c>
    </row>
    <row r="29" spans="1:20" x14ac:dyDescent="0.3">
      <c r="A29" s="75" t="str">
        <f>VLOOKUP(K29,[1]Sheet1!$A$2:$C$55,3,FALSE)</f>
        <v>6</v>
      </c>
      <c r="B29" s="78" t="s">
        <v>207</v>
      </c>
      <c r="C29" s="76" t="s">
        <v>208</v>
      </c>
      <c r="D29" s="76" t="s">
        <v>210</v>
      </c>
      <c r="E29" s="77">
        <v>38226</v>
      </c>
      <c r="F29" s="78">
        <v>120</v>
      </c>
      <c r="G29" s="78" t="s">
        <v>19</v>
      </c>
      <c r="H29" s="78" t="s">
        <v>21</v>
      </c>
      <c r="I29" s="78" t="s">
        <v>22</v>
      </c>
      <c r="J29" s="76" t="s">
        <v>212</v>
      </c>
      <c r="K29" s="76" t="s">
        <v>212</v>
      </c>
      <c r="L29" s="77">
        <v>43999.452777777777</v>
      </c>
      <c r="M29" s="78">
        <v>33.6</v>
      </c>
      <c r="N29" s="78" t="s">
        <v>25</v>
      </c>
      <c r="O29" s="78" t="s">
        <v>21</v>
      </c>
      <c r="P29" s="78" t="s">
        <v>22</v>
      </c>
      <c r="Q29" s="79">
        <f t="shared" si="0"/>
        <v>15.817678843226785</v>
      </c>
      <c r="R29" s="80" t="s">
        <v>22</v>
      </c>
      <c r="S29" s="81">
        <v>-0.72000000000000008</v>
      </c>
      <c r="T29" s="80" t="s">
        <v>359</v>
      </c>
    </row>
    <row r="30" spans="1:20" x14ac:dyDescent="0.3">
      <c r="A30" s="75" t="str">
        <f>VLOOKUP(K30,[1]Sheet1!$A$2:$C$55,3,FALSE)</f>
        <v>6</v>
      </c>
      <c r="B30" s="78" t="s">
        <v>207</v>
      </c>
      <c r="C30" s="76" t="s">
        <v>213</v>
      </c>
      <c r="D30" s="76" t="s">
        <v>215</v>
      </c>
      <c r="E30" s="77">
        <v>38426</v>
      </c>
      <c r="F30" s="78">
        <v>42</v>
      </c>
      <c r="G30" s="78" t="s">
        <v>19</v>
      </c>
      <c r="H30" s="78" t="s">
        <v>21</v>
      </c>
      <c r="I30" s="78" t="s">
        <v>22</v>
      </c>
      <c r="J30" s="76" t="s">
        <v>212</v>
      </c>
      <c r="K30" s="76" t="s">
        <v>212</v>
      </c>
      <c r="L30" s="77">
        <v>43999.452777777777</v>
      </c>
      <c r="M30" s="78">
        <v>33.6</v>
      </c>
      <c r="N30" s="78" t="s">
        <v>25</v>
      </c>
      <c r="O30" s="78" t="s">
        <v>21</v>
      </c>
      <c r="P30" s="78" t="s">
        <v>22</v>
      </c>
      <c r="Q30" s="79">
        <f t="shared" si="0"/>
        <v>15.269733637747333</v>
      </c>
      <c r="R30" s="80" t="s">
        <v>22</v>
      </c>
      <c r="S30" s="81">
        <v>-0.19999999999999996</v>
      </c>
      <c r="T30" s="80" t="s">
        <v>359</v>
      </c>
    </row>
    <row r="31" spans="1:20" x14ac:dyDescent="0.3">
      <c r="A31" s="75" t="str">
        <f>VLOOKUP(K31,[1]Sheet1!$A$2:$C$55,3,FALSE)</f>
        <v>6</v>
      </c>
      <c r="B31" s="78" t="s">
        <v>217</v>
      </c>
      <c r="C31" s="76" t="s">
        <v>218</v>
      </c>
      <c r="D31" s="76" t="s">
        <v>220</v>
      </c>
      <c r="E31" s="77">
        <v>35718.374305555553</v>
      </c>
      <c r="F31" s="78">
        <v>61</v>
      </c>
      <c r="G31" s="78" t="s">
        <v>25</v>
      </c>
      <c r="H31" s="78" t="s">
        <v>21</v>
      </c>
      <c r="I31" s="78" t="s">
        <v>22</v>
      </c>
      <c r="J31" s="76" t="s">
        <v>222</v>
      </c>
      <c r="K31" s="76" t="s">
        <v>222</v>
      </c>
      <c r="L31" s="77">
        <v>44000.5625</v>
      </c>
      <c r="M31" s="78">
        <v>70.900000000000006</v>
      </c>
      <c r="N31" s="78" t="s">
        <v>25</v>
      </c>
      <c r="O31" s="78" t="s">
        <v>21</v>
      </c>
      <c r="P31" s="78" t="s">
        <v>22</v>
      </c>
      <c r="Q31" s="79">
        <f t="shared" si="0"/>
        <v>22.69092656012177</v>
      </c>
      <c r="R31" s="80" t="s">
        <v>22</v>
      </c>
      <c r="S31" s="81">
        <v>0.16229508196721321</v>
      </c>
      <c r="T31" s="80" t="s">
        <v>359</v>
      </c>
    </row>
    <row r="32" spans="1:20" x14ac:dyDescent="0.3">
      <c r="A32" s="75" t="str">
        <f>VLOOKUP(K32,[1]Sheet1!$A$2:$C$55,3,FALSE)</f>
        <v>6</v>
      </c>
      <c r="B32" s="78" t="s">
        <v>223</v>
      </c>
      <c r="C32" s="76" t="s">
        <v>224</v>
      </c>
      <c r="D32" s="76" t="s">
        <v>226</v>
      </c>
      <c r="E32" s="77">
        <v>40754.722222222219</v>
      </c>
      <c r="F32" s="78">
        <v>2400</v>
      </c>
      <c r="G32" s="78" t="s">
        <v>25</v>
      </c>
      <c r="H32" s="78" t="s">
        <v>21</v>
      </c>
      <c r="I32" s="78" t="s">
        <v>21</v>
      </c>
      <c r="J32" s="76" t="s">
        <v>227</v>
      </c>
      <c r="K32" s="76" t="s">
        <v>227</v>
      </c>
      <c r="L32" s="77">
        <v>44007.362500000003</v>
      </c>
      <c r="M32" s="78">
        <v>1680</v>
      </c>
      <c r="N32" s="78" t="s">
        <v>19</v>
      </c>
      <c r="O32" s="78" t="s">
        <v>21</v>
      </c>
      <c r="P32" s="78" t="s">
        <v>21</v>
      </c>
      <c r="Q32" s="79">
        <f t="shared" si="0"/>
        <v>8.9113432267884498</v>
      </c>
      <c r="R32" s="80" t="s">
        <v>21</v>
      </c>
      <c r="S32" s="81">
        <v>-0.3</v>
      </c>
      <c r="T32" s="80" t="s">
        <v>361</v>
      </c>
    </row>
    <row r="33" spans="1:20" x14ac:dyDescent="0.3">
      <c r="A33" s="75" t="str">
        <f>VLOOKUP(K33,[1]Sheet1!$A$2:$C$55,3,FALSE)</f>
        <v>6</v>
      </c>
      <c r="B33" s="78" t="s">
        <v>228</v>
      </c>
      <c r="C33" s="76" t="s">
        <v>229</v>
      </c>
      <c r="D33" s="76" t="s">
        <v>231</v>
      </c>
      <c r="E33" s="77">
        <v>38229</v>
      </c>
      <c r="F33" s="78">
        <v>110</v>
      </c>
      <c r="G33" s="78" t="s">
        <v>19</v>
      </c>
      <c r="H33" s="78" t="s">
        <v>21</v>
      </c>
      <c r="I33" s="78" t="s">
        <v>22</v>
      </c>
      <c r="J33" s="76" t="s">
        <v>233</v>
      </c>
      <c r="K33" s="76" t="s">
        <v>233</v>
      </c>
      <c r="L33" s="77">
        <v>44007.408333333333</v>
      </c>
      <c r="M33" s="78">
        <v>42.2</v>
      </c>
      <c r="N33" s="78" t="s">
        <v>19</v>
      </c>
      <c r="O33" s="78" t="s">
        <v>21</v>
      </c>
      <c r="P33" s="78" t="s">
        <v>22</v>
      </c>
      <c r="Q33" s="79">
        <f t="shared" si="0"/>
        <v>15.831255707762555</v>
      </c>
      <c r="R33" s="80" t="s">
        <v>22</v>
      </c>
      <c r="S33" s="81">
        <v>-0.61636363636363634</v>
      </c>
      <c r="T33" s="80" t="s">
        <v>359</v>
      </c>
    </row>
    <row r="34" spans="1:20" x14ac:dyDescent="0.3">
      <c r="A34" s="75" t="str">
        <f>VLOOKUP(K34,[1]Sheet1!$A$2:$C$55,3,FALSE)</f>
        <v>7</v>
      </c>
      <c r="B34" s="78" t="s">
        <v>234</v>
      </c>
      <c r="C34" s="76" t="s">
        <v>241</v>
      </c>
      <c r="D34" s="76" t="s">
        <v>241</v>
      </c>
      <c r="E34" s="77">
        <v>40620.377083333333</v>
      </c>
      <c r="F34" s="78">
        <v>92</v>
      </c>
      <c r="G34" s="78" t="s">
        <v>25</v>
      </c>
      <c r="H34" s="78" t="s">
        <v>21</v>
      </c>
      <c r="I34" s="78" t="s">
        <v>22</v>
      </c>
      <c r="J34" s="76" t="s">
        <v>240</v>
      </c>
      <c r="K34" s="76" t="s">
        <v>240</v>
      </c>
      <c r="L34" s="77">
        <v>44005.425694444442</v>
      </c>
      <c r="M34" s="78">
        <v>56.8</v>
      </c>
      <c r="N34" s="78" t="s">
        <v>25</v>
      </c>
      <c r="O34" s="78" t="s">
        <v>21</v>
      </c>
      <c r="P34" s="78" t="s">
        <v>22</v>
      </c>
      <c r="Q34" s="79">
        <f t="shared" si="0"/>
        <v>9.2741057838660534</v>
      </c>
      <c r="R34" s="80" t="s">
        <v>22</v>
      </c>
      <c r="S34" s="81">
        <v>-0.38260869565217392</v>
      </c>
      <c r="T34" s="80" t="s">
        <v>359</v>
      </c>
    </row>
    <row r="35" spans="1:20" x14ac:dyDescent="0.3">
      <c r="A35" s="75" t="str">
        <f>VLOOKUP(K35,[1]Sheet1!$A$2:$C$55,3,FALSE)</f>
        <v>7</v>
      </c>
      <c r="B35" s="78" t="s">
        <v>234</v>
      </c>
      <c r="C35" s="76" t="s">
        <v>236</v>
      </c>
      <c r="D35" s="76" t="s">
        <v>238</v>
      </c>
      <c r="E35" s="77">
        <v>35039</v>
      </c>
      <c r="F35" s="78">
        <v>110</v>
      </c>
      <c r="G35" s="78" t="s">
        <v>87</v>
      </c>
      <c r="H35" s="78" t="s">
        <v>22</v>
      </c>
      <c r="I35" s="78" t="s">
        <v>22</v>
      </c>
      <c r="J35" s="76" t="s">
        <v>240</v>
      </c>
      <c r="K35" s="76" t="s">
        <v>240</v>
      </c>
      <c r="L35" s="77">
        <v>44005.425694444442</v>
      </c>
      <c r="M35" s="78">
        <v>56.8</v>
      </c>
      <c r="N35" s="78" t="s">
        <v>25</v>
      </c>
      <c r="O35" s="78" t="s">
        <v>21</v>
      </c>
      <c r="P35" s="78" t="s">
        <v>22</v>
      </c>
      <c r="Q35" s="79">
        <f t="shared" si="0"/>
        <v>24.565549847792994</v>
      </c>
      <c r="R35" s="80" t="s">
        <v>22</v>
      </c>
      <c r="S35" s="81">
        <v>-0.48363636363636364</v>
      </c>
      <c r="T35" s="80" t="s">
        <v>359</v>
      </c>
    </row>
    <row r="36" spans="1:20" x14ac:dyDescent="0.3">
      <c r="A36" s="75" t="str">
        <f>VLOOKUP(K36,[1]Sheet1!$A$2:$C$55,3,FALSE)</f>
        <v>7</v>
      </c>
      <c r="B36" s="78" t="s">
        <v>234</v>
      </c>
      <c r="C36" s="76" t="s">
        <v>243</v>
      </c>
      <c r="D36" s="76" t="s">
        <v>245</v>
      </c>
      <c r="E36" s="77">
        <v>35039</v>
      </c>
      <c r="F36" s="78">
        <v>100</v>
      </c>
      <c r="G36" s="78" t="s">
        <v>19</v>
      </c>
      <c r="H36" s="78" t="s">
        <v>21</v>
      </c>
      <c r="I36" s="78" t="s">
        <v>22</v>
      </c>
      <c r="J36" s="76" t="s">
        <v>247</v>
      </c>
      <c r="K36" s="76" t="s">
        <v>247</v>
      </c>
      <c r="L36" s="77">
        <v>44006.46597222222</v>
      </c>
      <c r="M36" s="78">
        <v>17.899999999999999</v>
      </c>
      <c r="N36" s="78" t="s">
        <v>87</v>
      </c>
      <c r="O36" s="78" t="s">
        <v>22</v>
      </c>
      <c r="P36" s="78" t="s">
        <v>22</v>
      </c>
      <c r="Q36" s="79">
        <f t="shared" si="0"/>
        <v>24.568399923896493</v>
      </c>
      <c r="R36" s="80" t="s">
        <v>22</v>
      </c>
      <c r="S36" s="81">
        <v>-0.82099999999999995</v>
      </c>
      <c r="T36" s="80" t="s">
        <v>359</v>
      </c>
    </row>
    <row r="37" spans="1:20" x14ac:dyDescent="0.3">
      <c r="A37" s="75" t="str">
        <f>VLOOKUP(K37,[1]Sheet1!$A$2:$C$55,3,FALSE)</f>
        <v>7</v>
      </c>
      <c r="B37" s="78" t="s">
        <v>234</v>
      </c>
      <c r="C37" s="76" t="s">
        <v>249</v>
      </c>
      <c r="D37" s="76" t="s">
        <v>251</v>
      </c>
      <c r="E37" s="77">
        <v>35039</v>
      </c>
      <c r="F37" s="78">
        <v>110</v>
      </c>
      <c r="G37" s="78" t="s">
        <v>19</v>
      </c>
      <c r="H37" s="78" t="s">
        <v>21</v>
      </c>
      <c r="I37" s="78" t="s">
        <v>22</v>
      </c>
      <c r="J37" s="76" t="s">
        <v>253</v>
      </c>
      <c r="K37" s="76" t="s">
        <v>253</v>
      </c>
      <c r="L37" s="77">
        <v>44005.443749999999</v>
      </c>
      <c r="M37" s="78">
        <v>31</v>
      </c>
      <c r="N37" s="78" t="s">
        <v>25</v>
      </c>
      <c r="O37" s="78" t="s">
        <v>21</v>
      </c>
      <c r="P37" s="78" t="s">
        <v>22</v>
      </c>
      <c r="Q37" s="79">
        <f t="shared" si="0"/>
        <v>24.565599315068489</v>
      </c>
      <c r="R37" s="80" t="s">
        <v>22</v>
      </c>
      <c r="S37" s="81">
        <v>-0.71818181818181814</v>
      </c>
      <c r="T37" s="80" t="s">
        <v>359</v>
      </c>
    </row>
    <row r="38" spans="1:20" x14ac:dyDescent="0.3">
      <c r="A38" s="75" t="str">
        <f>VLOOKUP(K38,[1]Sheet1!$A$2:$C$55,3,FALSE)</f>
        <v>7</v>
      </c>
      <c r="B38" s="78" t="s">
        <v>234</v>
      </c>
      <c r="C38" s="76" t="s">
        <v>254</v>
      </c>
      <c r="D38" s="76" t="s">
        <v>256</v>
      </c>
      <c r="E38" s="77">
        <v>35038</v>
      </c>
      <c r="F38" s="78">
        <v>227</v>
      </c>
      <c r="G38" s="78" t="s">
        <v>19</v>
      </c>
      <c r="H38" s="78" t="s">
        <v>21</v>
      </c>
      <c r="I38" s="78" t="s">
        <v>22</v>
      </c>
      <c r="J38" s="76" t="s">
        <v>258</v>
      </c>
      <c r="K38" s="76" t="s">
        <v>258</v>
      </c>
      <c r="L38" s="77">
        <v>44006.48333333333</v>
      </c>
      <c r="M38" s="78">
        <v>17.3</v>
      </c>
      <c r="N38" s="78" t="s">
        <v>25</v>
      </c>
      <c r="O38" s="78" t="s">
        <v>21</v>
      </c>
      <c r="P38" s="78" t="s">
        <v>22</v>
      </c>
      <c r="Q38" s="79">
        <f t="shared" si="0"/>
        <v>24.571187214611864</v>
      </c>
      <c r="R38" s="80" t="s">
        <v>22</v>
      </c>
      <c r="S38" s="81">
        <v>-0.92378854625550655</v>
      </c>
      <c r="T38" s="80" t="s">
        <v>359</v>
      </c>
    </row>
    <row r="39" spans="1:20" x14ac:dyDescent="0.3">
      <c r="A39" s="75" t="str">
        <f>VLOOKUP(K39,[1]Sheet1!$A$2:$C$55,3,FALSE)</f>
        <v>7</v>
      </c>
      <c r="B39" s="78" t="s">
        <v>234</v>
      </c>
      <c r="C39" s="76" t="s">
        <v>259</v>
      </c>
      <c r="D39" s="76" t="s">
        <v>261</v>
      </c>
      <c r="E39" s="77">
        <v>38426</v>
      </c>
      <c r="F39" s="78">
        <v>170</v>
      </c>
      <c r="G39" s="78" t="s">
        <v>25</v>
      </c>
      <c r="H39" s="78" t="s">
        <v>21</v>
      </c>
      <c r="I39" s="78" t="s">
        <v>22</v>
      </c>
      <c r="J39" s="76" t="s">
        <v>263</v>
      </c>
      <c r="K39" s="76" t="s">
        <v>263</v>
      </c>
      <c r="L39" s="77">
        <v>44004.440972222219</v>
      </c>
      <c r="M39" s="78">
        <v>47.3</v>
      </c>
      <c r="N39" s="78" t="s">
        <v>25</v>
      </c>
      <c r="O39" s="78" t="s">
        <v>21</v>
      </c>
      <c r="P39" s="78" t="s">
        <v>22</v>
      </c>
      <c r="Q39" s="79">
        <f t="shared" si="0"/>
        <v>15.283399923896491</v>
      </c>
      <c r="R39" s="80" t="s">
        <v>22</v>
      </c>
      <c r="S39" s="81">
        <v>-0.72176470588235297</v>
      </c>
      <c r="T39" s="80" t="s">
        <v>359</v>
      </c>
    </row>
    <row r="40" spans="1:20" x14ac:dyDescent="0.3">
      <c r="A40" s="75" t="str">
        <f>VLOOKUP(K40,[1]Sheet1!$A$2:$C$55,3,FALSE)</f>
        <v>7</v>
      </c>
      <c r="B40" s="78" t="s">
        <v>234</v>
      </c>
      <c r="C40" s="76" t="s">
        <v>271</v>
      </c>
      <c r="D40" s="76" t="s">
        <v>273</v>
      </c>
      <c r="E40" s="77">
        <v>34568</v>
      </c>
      <c r="F40" s="78">
        <v>428</v>
      </c>
      <c r="G40" s="78" t="s">
        <v>25</v>
      </c>
      <c r="H40" s="78" t="s">
        <v>21</v>
      </c>
      <c r="I40" s="78" t="s">
        <v>22</v>
      </c>
      <c r="J40" s="76" t="s">
        <v>275</v>
      </c>
      <c r="K40" s="76" t="s">
        <v>275</v>
      </c>
      <c r="L40" s="77">
        <v>44012.311805555553</v>
      </c>
      <c r="M40" s="78">
        <v>536</v>
      </c>
      <c r="N40" s="78" t="s">
        <v>19</v>
      </c>
      <c r="O40" s="78" t="s">
        <v>21</v>
      </c>
      <c r="P40" s="78" t="s">
        <v>22</v>
      </c>
      <c r="Q40" s="79">
        <f t="shared" si="0"/>
        <v>25.874826864535763</v>
      </c>
      <c r="R40" s="80" t="s">
        <v>22</v>
      </c>
      <c r="S40" s="81">
        <v>0.25233644859813081</v>
      </c>
      <c r="T40" s="80" t="s">
        <v>359</v>
      </c>
    </row>
    <row r="41" spans="1:20" x14ac:dyDescent="0.3">
      <c r="A41" s="75" t="str">
        <f>VLOOKUP(K41,[1]Sheet1!$A$2:$C$55,3,FALSE)</f>
        <v>7</v>
      </c>
      <c r="B41" s="78" t="s">
        <v>276</v>
      </c>
      <c r="C41" s="76" t="s">
        <v>277</v>
      </c>
      <c r="D41" s="76" t="s">
        <v>279</v>
      </c>
      <c r="E41" s="77">
        <v>34564</v>
      </c>
      <c r="F41" s="78">
        <v>1060</v>
      </c>
      <c r="G41" s="78" t="s">
        <v>25</v>
      </c>
      <c r="H41" s="78" t="s">
        <v>21</v>
      </c>
      <c r="I41" s="78" t="s">
        <v>21</v>
      </c>
      <c r="J41" s="76" t="s">
        <v>281</v>
      </c>
      <c r="K41" s="76" t="s">
        <v>281</v>
      </c>
      <c r="L41" s="77">
        <v>43999.482638888891</v>
      </c>
      <c r="M41" s="78">
        <v>45.7</v>
      </c>
      <c r="N41" s="78" t="s">
        <v>25</v>
      </c>
      <c r="O41" s="78" t="s">
        <v>21</v>
      </c>
      <c r="P41" s="78" t="s">
        <v>22</v>
      </c>
      <c r="Q41" s="79">
        <f t="shared" si="0"/>
        <v>25.850637366818876</v>
      </c>
      <c r="R41" s="80" t="s">
        <v>21</v>
      </c>
      <c r="S41" s="81">
        <v>-0.95688679245283015</v>
      </c>
      <c r="T41" s="80" t="s">
        <v>360</v>
      </c>
    </row>
  </sheetData>
  <mergeCells count="3">
    <mergeCell ref="C2:I2"/>
    <mergeCell ref="J2:P2"/>
    <mergeCell ref="Q2:T2"/>
  </mergeCells>
  <pageMargins left="0.7" right="0.7" top="1" bottom="1" header="0.5" footer="0.5"/>
  <pageSetup paperSize="3" scale="90" orientation="landscape" r:id="rId1"/>
  <headerFooter>
    <oddHeader>&amp;L&amp;"-,Bold"&amp;10Table I-5
Comparison of cPAH Results at Re-sampled Locations</oddHeader>
    <oddFooter>&amp;L&amp;8Pre-Design Investigation Phase 1
Data Evaluation Report, LDW Upper Reach&amp;R&amp;8February 2021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4209-2349-4D5F-9079-FBF0C18310A8}">
  <dimension ref="A1:X41"/>
  <sheetViews>
    <sheetView topLeftCell="A2" zoomScaleNormal="100" workbookViewId="0">
      <selection activeCell="H15" sqref="H15"/>
    </sheetView>
  </sheetViews>
  <sheetFormatPr defaultRowHeight="14.4" x14ac:dyDescent="0.3"/>
  <cols>
    <col min="2" max="2" width="9.21875" style="18"/>
    <col min="3" max="3" width="12.5546875" bestFit="1" customWidth="1"/>
    <col min="4" max="4" width="15.109375" bestFit="1" customWidth="1"/>
    <col min="6" max="7" width="9.21875" style="18"/>
    <col min="8" max="11" width="9.109375" style="18"/>
    <col min="12" max="12" width="14.6640625" customWidth="1"/>
    <col min="13" max="13" width="14.5546875" bestFit="1" customWidth="1"/>
    <col min="14" max="14" width="12.88671875" customWidth="1"/>
    <col min="15" max="16" width="9.21875" style="18"/>
    <col min="17" max="20" width="9.109375" style="18"/>
    <col min="21" max="21" width="8.6640625" style="18"/>
    <col min="22" max="22" width="10.21875" style="21" customWidth="1"/>
    <col min="23" max="23" width="11.88671875" style="21" customWidth="1"/>
    <col min="24" max="24" width="11.6640625" style="21" customWidth="1"/>
  </cols>
  <sheetData>
    <row r="1" spans="1:24" hidden="1" x14ac:dyDescent="0.3">
      <c r="A1" s="29"/>
      <c r="B1" s="72"/>
    </row>
    <row r="2" spans="1:24" s="32" customFormat="1" ht="13.8" x14ac:dyDescent="0.3">
      <c r="A2" s="74"/>
      <c r="B2" s="87"/>
      <c r="C2" s="104" t="s">
        <v>365</v>
      </c>
      <c r="D2" s="104"/>
      <c r="E2" s="104"/>
      <c r="F2" s="104"/>
      <c r="G2" s="104"/>
      <c r="H2" s="104"/>
      <c r="I2" s="104"/>
      <c r="J2" s="104"/>
      <c r="K2" s="104"/>
      <c r="L2" s="105" t="s">
        <v>356</v>
      </c>
      <c r="M2" s="105"/>
      <c r="N2" s="105"/>
      <c r="O2" s="105"/>
      <c r="P2" s="105"/>
      <c r="Q2" s="105"/>
      <c r="R2" s="105"/>
      <c r="S2" s="105"/>
      <c r="T2" s="105"/>
      <c r="U2" s="106" t="s">
        <v>364</v>
      </c>
      <c r="V2" s="106"/>
      <c r="W2" s="106"/>
      <c r="X2" s="106"/>
    </row>
    <row r="3" spans="1:24" s="1" customFormat="1" ht="52.8" x14ac:dyDescent="0.3">
      <c r="A3" s="82" t="s">
        <v>394</v>
      </c>
      <c r="B3" s="82" t="s">
        <v>322</v>
      </c>
      <c r="C3" s="83" t="s">
        <v>324</v>
      </c>
      <c r="D3" s="83" t="s">
        <v>330</v>
      </c>
      <c r="E3" s="83" t="s">
        <v>325</v>
      </c>
      <c r="F3" s="83" t="s">
        <v>353</v>
      </c>
      <c r="G3" s="83" t="s">
        <v>8</v>
      </c>
      <c r="H3" s="83" t="s">
        <v>329</v>
      </c>
      <c r="I3" s="83" t="s">
        <v>328</v>
      </c>
      <c r="J3" s="83" t="s">
        <v>327</v>
      </c>
      <c r="K3" s="83" t="s">
        <v>326</v>
      </c>
      <c r="L3" s="84" t="s">
        <v>2</v>
      </c>
      <c r="M3" s="84" t="s">
        <v>4</v>
      </c>
      <c r="N3" s="84" t="s">
        <v>5</v>
      </c>
      <c r="O3" s="84" t="s">
        <v>353</v>
      </c>
      <c r="P3" s="84" t="s">
        <v>8</v>
      </c>
      <c r="Q3" s="84" t="s">
        <v>10</v>
      </c>
      <c r="R3" s="84" t="s">
        <v>425</v>
      </c>
      <c r="S3" s="84" t="s">
        <v>427</v>
      </c>
      <c r="T3" s="84" t="s">
        <v>326</v>
      </c>
      <c r="U3" s="85" t="s">
        <v>395</v>
      </c>
      <c r="V3" s="85" t="s">
        <v>426</v>
      </c>
      <c r="W3" s="85" t="s">
        <v>363</v>
      </c>
      <c r="X3" s="85" t="s">
        <v>358</v>
      </c>
    </row>
    <row r="4" spans="1:24" x14ac:dyDescent="0.3">
      <c r="A4" s="75" t="str">
        <f>VLOOKUP(M4,[1]Sheet1!$A$2:$C$55,3,FALSE)</f>
        <v>1</v>
      </c>
      <c r="B4" s="78" t="s">
        <v>26</v>
      </c>
      <c r="C4" s="76" t="s">
        <v>28</v>
      </c>
      <c r="D4" s="76" t="s">
        <v>30</v>
      </c>
      <c r="E4" s="77">
        <v>38429</v>
      </c>
      <c r="F4" s="78">
        <v>150</v>
      </c>
      <c r="G4" s="78" t="s">
        <v>19</v>
      </c>
      <c r="H4" s="78" t="s">
        <v>21</v>
      </c>
      <c r="I4" s="78" t="s">
        <v>22</v>
      </c>
      <c r="J4" s="78" t="s">
        <v>22</v>
      </c>
      <c r="K4" s="78" t="s">
        <v>22</v>
      </c>
      <c r="L4" s="76" t="s">
        <v>32</v>
      </c>
      <c r="M4" s="76" t="s">
        <v>32</v>
      </c>
      <c r="N4" s="77">
        <v>43992.484027777777</v>
      </c>
      <c r="O4" s="78">
        <v>69.8</v>
      </c>
      <c r="P4" s="78" t="s">
        <v>19</v>
      </c>
      <c r="Q4" s="78" t="s">
        <v>21</v>
      </c>
      <c r="R4" s="78" t="s">
        <v>22</v>
      </c>
      <c r="S4" s="78" t="s">
        <v>22</v>
      </c>
      <c r="T4" s="78" t="s">
        <v>22</v>
      </c>
      <c r="U4" s="79">
        <f>(N4-E4)/365</f>
        <v>15.242421993911718</v>
      </c>
      <c r="V4" s="80" t="s">
        <v>22</v>
      </c>
      <c r="W4" s="81">
        <v>-0.53466666666666673</v>
      </c>
      <c r="X4" s="80" t="s">
        <v>359</v>
      </c>
    </row>
    <row r="5" spans="1:24" x14ac:dyDescent="0.3">
      <c r="A5" s="75" t="str">
        <f>VLOOKUP(M5,[1]Sheet1!$A$2:$C$55,3,FALSE)</f>
        <v>1</v>
      </c>
      <c r="B5" s="78" t="s">
        <v>26</v>
      </c>
      <c r="C5" s="76" t="s">
        <v>34</v>
      </c>
      <c r="D5" s="76" t="s">
        <v>36</v>
      </c>
      <c r="E5" s="77">
        <v>38229</v>
      </c>
      <c r="F5" s="78">
        <v>63</v>
      </c>
      <c r="G5" s="78" t="s">
        <v>25</v>
      </c>
      <c r="H5" s="78" t="s">
        <v>21</v>
      </c>
      <c r="I5" s="78" t="s">
        <v>22</v>
      </c>
      <c r="J5" s="78" t="s">
        <v>22</v>
      </c>
      <c r="K5" s="78" t="s">
        <v>22</v>
      </c>
      <c r="L5" s="76" t="s">
        <v>32</v>
      </c>
      <c r="M5" s="76" t="s">
        <v>32</v>
      </c>
      <c r="N5" s="77">
        <v>43992.484027777777</v>
      </c>
      <c r="O5" s="78">
        <v>69.8</v>
      </c>
      <c r="P5" s="78" t="s">
        <v>19</v>
      </c>
      <c r="Q5" s="78" t="s">
        <v>21</v>
      </c>
      <c r="R5" s="78" t="s">
        <v>22</v>
      </c>
      <c r="S5" s="78" t="s">
        <v>22</v>
      </c>
      <c r="T5" s="78" t="s">
        <v>22</v>
      </c>
      <c r="U5" s="79">
        <f t="shared" ref="U5:U41" si="0">(N5-E5)/365</f>
        <v>15.790367199391168</v>
      </c>
      <c r="V5" s="80" t="s">
        <v>22</v>
      </c>
      <c r="W5" s="81">
        <v>0.10793650793650789</v>
      </c>
      <c r="X5" s="80" t="s">
        <v>359</v>
      </c>
    </row>
    <row r="6" spans="1:24" x14ac:dyDescent="0.3">
      <c r="A6" s="75" t="str">
        <f>VLOOKUP(M6,[1]Sheet1!$A$2:$C$55,3,FALSE)</f>
        <v>1</v>
      </c>
      <c r="B6" s="78" t="s">
        <v>52</v>
      </c>
      <c r="C6" s="76" t="s">
        <v>58</v>
      </c>
      <c r="D6" s="76" t="s">
        <v>60</v>
      </c>
      <c r="E6" s="77">
        <v>36034</v>
      </c>
      <c r="F6" s="78">
        <v>150</v>
      </c>
      <c r="G6" s="78" t="s">
        <v>19</v>
      </c>
      <c r="H6" s="78" t="s">
        <v>21</v>
      </c>
      <c r="I6" s="78" t="s">
        <v>22</v>
      </c>
      <c r="J6" s="78" t="s">
        <v>22</v>
      </c>
      <c r="K6" s="78" t="s">
        <v>22</v>
      </c>
      <c r="L6" s="76" t="s">
        <v>62</v>
      </c>
      <c r="M6" s="76" t="s">
        <v>62</v>
      </c>
      <c r="N6" s="77">
        <v>43993.472222222219</v>
      </c>
      <c r="O6" s="78">
        <v>61.1</v>
      </c>
      <c r="P6" s="78" t="s">
        <v>19</v>
      </c>
      <c r="Q6" s="78" t="s">
        <v>21</v>
      </c>
      <c r="R6" s="78" t="s">
        <v>22</v>
      </c>
      <c r="S6" s="78" t="s">
        <v>22</v>
      </c>
      <c r="T6" s="78" t="s">
        <v>22</v>
      </c>
      <c r="U6" s="79">
        <f t="shared" si="0"/>
        <v>21.806773211567723</v>
      </c>
      <c r="V6" s="80" t="s">
        <v>22</v>
      </c>
      <c r="W6" s="81">
        <v>-0.59266666666666667</v>
      </c>
      <c r="X6" s="80" t="s">
        <v>359</v>
      </c>
    </row>
    <row r="7" spans="1:24" x14ac:dyDescent="0.3">
      <c r="A7" s="75" t="str">
        <f>VLOOKUP(M7,[1]Sheet1!$A$2:$C$55,3,FALSE)</f>
        <v>1</v>
      </c>
      <c r="B7" s="78" t="s">
        <v>67</v>
      </c>
      <c r="C7" s="76" t="s">
        <v>72</v>
      </c>
      <c r="D7" s="76" t="s">
        <v>74</v>
      </c>
      <c r="E7" s="77">
        <v>38419</v>
      </c>
      <c r="F7" s="78">
        <v>20</v>
      </c>
      <c r="G7" s="78" t="s">
        <v>87</v>
      </c>
      <c r="H7" s="78" t="s">
        <v>22</v>
      </c>
      <c r="I7" s="78" t="s">
        <v>22</v>
      </c>
      <c r="J7" s="78" t="s">
        <v>22</v>
      </c>
      <c r="K7" s="78" t="s">
        <v>22</v>
      </c>
      <c r="L7" s="76" t="s">
        <v>76</v>
      </c>
      <c r="M7" s="76" t="s">
        <v>76</v>
      </c>
      <c r="N7" s="77">
        <v>43993.453472222223</v>
      </c>
      <c r="O7" s="78">
        <v>42.6</v>
      </c>
      <c r="P7" s="78" t="s">
        <v>25</v>
      </c>
      <c r="Q7" s="78" t="s">
        <v>21</v>
      </c>
      <c r="R7" s="78" t="s">
        <v>22</v>
      </c>
      <c r="S7" s="78" t="s">
        <v>22</v>
      </c>
      <c r="T7" s="78" t="s">
        <v>22</v>
      </c>
      <c r="U7" s="79">
        <f t="shared" si="0"/>
        <v>15.272475266362255</v>
      </c>
      <c r="V7" s="80" t="s">
        <v>22</v>
      </c>
      <c r="W7" s="81">
        <v>1.1300000000000001</v>
      </c>
      <c r="X7" s="80" t="s">
        <v>359</v>
      </c>
    </row>
    <row r="8" spans="1:24" x14ac:dyDescent="0.3">
      <c r="A8" s="75" t="str">
        <f>VLOOKUP(M8,[1]Sheet1!$A$2:$C$55,3,FALSE)</f>
        <v>2</v>
      </c>
      <c r="B8" s="78" t="s">
        <v>82</v>
      </c>
      <c r="C8" s="76" t="s">
        <v>284</v>
      </c>
      <c r="D8" s="76" t="s">
        <v>286</v>
      </c>
      <c r="E8" s="77">
        <v>35714.490277777775</v>
      </c>
      <c r="F8" s="78">
        <v>240</v>
      </c>
      <c r="G8" s="78" t="s">
        <v>19</v>
      </c>
      <c r="H8" s="78" t="s">
        <v>21</v>
      </c>
      <c r="I8" s="78" t="s">
        <v>22</v>
      </c>
      <c r="J8" s="78" t="s">
        <v>22</v>
      </c>
      <c r="K8" s="78" t="s">
        <v>22</v>
      </c>
      <c r="L8" s="76" t="s">
        <v>88</v>
      </c>
      <c r="M8" s="76" t="s">
        <v>88</v>
      </c>
      <c r="N8" s="77">
        <v>43997.361805555556</v>
      </c>
      <c r="O8" s="78">
        <v>122</v>
      </c>
      <c r="P8" s="78" t="s">
        <v>19</v>
      </c>
      <c r="Q8" s="78" t="s">
        <v>21</v>
      </c>
      <c r="R8" s="78" t="s">
        <v>22</v>
      </c>
      <c r="S8" s="78" t="s">
        <v>22</v>
      </c>
      <c r="T8" s="78" t="s">
        <v>22</v>
      </c>
      <c r="U8" s="79">
        <f t="shared" si="0"/>
        <v>22.692798706240495</v>
      </c>
      <c r="V8" s="80" t="s">
        <v>22</v>
      </c>
      <c r="W8" s="81">
        <v>-0.49166666666666664</v>
      </c>
      <c r="X8" s="80" t="s">
        <v>359</v>
      </c>
    </row>
    <row r="9" spans="1:24" x14ac:dyDescent="0.3">
      <c r="A9" s="75" t="str">
        <f>VLOOKUP(M9,[1]Sheet1!$A$2:$C$55,3,FALSE)</f>
        <v>2</v>
      </c>
      <c r="B9" s="78" t="s">
        <v>89</v>
      </c>
      <c r="C9" s="76" t="s">
        <v>90</v>
      </c>
      <c r="D9" s="76" t="s">
        <v>92</v>
      </c>
      <c r="E9" s="77">
        <v>36032</v>
      </c>
      <c r="F9" s="78">
        <v>200</v>
      </c>
      <c r="G9" s="78" t="s">
        <v>19</v>
      </c>
      <c r="H9" s="78" t="s">
        <v>21</v>
      </c>
      <c r="I9" s="78" t="s">
        <v>22</v>
      </c>
      <c r="J9" s="78" t="s">
        <v>22</v>
      </c>
      <c r="K9" s="78" t="s">
        <v>22</v>
      </c>
      <c r="L9" s="76" t="s">
        <v>94</v>
      </c>
      <c r="M9" s="76" t="s">
        <v>94</v>
      </c>
      <c r="N9" s="77">
        <v>44001.311111111114</v>
      </c>
      <c r="O9" s="78">
        <v>61.5</v>
      </c>
      <c r="P9" s="78" t="s">
        <v>19</v>
      </c>
      <c r="Q9" s="78" t="s">
        <v>21</v>
      </c>
      <c r="R9" s="78" t="s">
        <v>22</v>
      </c>
      <c r="S9" s="78" t="s">
        <v>22</v>
      </c>
      <c r="T9" s="78" t="s">
        <v>22</v>
      </c>
      <c r="U9" s="79">
        <f t="shared" si="0"/>
        <v>21.833729071537299</v>
      </c>
      <c r="V9" s="80" t="s">
        <v>22</v>
      </c>
      <c r="W9" s="81">
        <v>-0.6925</v>
      </c>
      <c r="X9" s="80" t="s">
        <v>359</v>
      </c>
    </row>
    <row r="10" spans="1:24" x14ac:dyDescent="0.3">
      <c r="A10" s="75" t="str">
        <f>VLOOKUP(M10,[1]Sheet1!$A$2:$C$55,3,FALSE)</f>
        <v>3</v>
      </c>
      <c r="B10" s="78" t="s">
        <v>95</v>
      </c>
      <c r="C10" s="76" t="s">
        <v>97</v>
      </c>
      <c r="D10" s="76" t="s">
        <v>99</v>
      </c>
      <c r="E10" s="77">
        <v>39014</v>
      </c>
      <c r="F10" s="78">
        <v>86</v>
      </c>
      <c r="G10" s="78" t="s">
        <v>87</v>
      </c>
      <c r="H10" s="78" t="s">
        <v>22</v>
      </c>
      <c r="I10" s="78" t="s">
        <v>22</v>
      </c>
      <c r="J10" s="78" t="s">
        <v>22</v>
      </c>
      <c r="K10" s="78" t="s">
        <v>22</v>
      </c>
      <c r="L10" s="76" t="s">
        <v>101</v>
      </c>
      <c r="M10" s="76" t="s">
        <v>101</v>
      </c>
      <c r="N10" s="77">
        <v>44008.425694444442</v>
      </c>
      <c r="O10" s="78">
        <v>84.3</v>
      </c>
      <c r="P10" s="78" t="s">
        <v>19</v>
      </c>
      <c r="Q10" s="78" t="s">
        <v>21</v>
      </c>
      <c r="R10" s="78" t="s">
        <v>22</v>
      </c>
      <c r="S10" s="78" t="s">
        <v>22</v>
      </c>
      <c r="T10" s="78" t="s">
        <v>22</v>
      </c>
      <c r="U10" s="79">
        <f t="shared" si="0"/>
        <v>13.683358066971074</v>
      </c>
      <c r="V10" s="80" t="s">
        <v>22</v>
      </c>
      <c r="W10" s="81">
        <v>-1.9767441860465151E-2</v>
      </c>
      <c r="X10" s="80" t="s">
        <v>359</v>
      </c>
    </row>
    <row r="11" spans="1:24" x14ac:dyDescent="0.3">
      <c r="A11" s="75">
        <f>VLOOKUP(M11,[1]Sheet1!$A$2:$C$55,3,FALSE)</f>
        <v>3</v>
      </c>
      <c r="B11" s="78" t="s">
        <v>102</v>
      </c>
      <c r="C11" s="76" t="s">
        <v>110</v>
      </c>
      <c r="D11" s="76" t="s">
        <v>112</v>
      </c>
      <c r="E11" s="77">
        <v>40752.573611111111</v>
      </c>
      <c r="F11" s="78">
        <v>24</v>
      </c>
      <c r="G11" s="78" t="s">
        <v>87</v>
      </c>
      <c r="H11" s="78" t="s">
        <v>22</v>
      </c>
      <c r="I11" s="78" t="s">
        <v>22</v>
      </c>
      <c r="J11" s="78" t="s">
        <v>22</v>
      </c>
      <c r="K11" s="78" t="s">
        <v>22</v>
      </c>
      <c r="L11" s="76" t="s">
        <v>113</v>
      </c>
      <c r="M11" s="76" t="s">
        <v>113</v>
      </c>
      <c r="N11" s="77">
        <v>44007.316666666666</v>
      </c>
      <c r="O11" s="78">
        <v>49.7</v>
      </c>
      <c r="P11" s="78" t="s">
        <v>87</v>
      </c>
      <c r="Q11" s="78" t="s">
        <v>22</v>
      </c>
      <c r="R11" s="78" t="s">
        <v>22</v>
      </c>
      <c r="S11" s="78" t="s">
        <v>22</v>
      </c>
      <c r="T11" s="78" t="s">
        <v>22</v>
      </c>
      <c r="U11" s="79">
        <f t="shared" si="0"/>
        <v>8.917104261796041</v>
      </c>
      <c r="V11" s="80" t="s">
        <v>22</v>
      </c>
      <c r="W11" s="81">
        <v>1.0708333333333335</v>
      </c>
      <c r="X11" s="80" t="s">
        <v>359</v>
      </c>
    </row>
    <row r="12" spans="1:24" x14ac:dyDescent="0.3">
      <c r="A12" s="75" t="str">
        <f>VLOOKUP(M12,[1]Sheet1!$A$2:$C$55,3,FALSE)</f>
        <v>4</v>
      </c>
      <c r="B12" s="78" t="s">
        <v>114</v>
      </c>
      <c r="C12" s="76" t="s">
        <v>116</v>
      </c>
      <c r="D12" s="76" t="s">
        <v>116</v>
      </c>
      <c r="E12" s="77">
        <v>40828</v>
      </c>
      <c r="F12" s="78">
        <v>100</v>
      </c>
      <c r="G12" s="78" t="s">
        <v>19</v>
      </c>
      <c r="H12" s="78" t="s">
        <v>21</v>
      </c>
      <c r="I12" s="78" t="s">
        <v>22</v>
      </c>
      <c r="J12" s="78" t="s">
        <v>22</v>
      </c>
      <c r="K12" s="78" t="s">
        <v>22</v>
      </c>
      <c r="L12" s="76" t="s">
        <v>118</v>
      </c>
      <c r="M12" s="76" t="s">
        <v>118</v>
      </c>
      <c r="N12" s="77">
        <v>44005.374305555553</v>
      </c>
      <c r="O12" s="78">
        <v>36.9</v>
      </c>
      <c r="P12" s="78" t="s">
        <v>25</v>
      </c>
      <c r="Q12" s="78" t="s">
        <v>21</v>
      </c>
      <c r="R12" s="78" t="s">
        <v>22</v>
      </c>
      <c r="S12" s="78" t="s">
        <v>22</v>
      </c>
      <c r="T12" s="78" t="s">
        <v>22</v>
      </c>
      <c r="U12" s="79">
        <f t="shared" si="0"/>
        <v>8.705135083713845</v>
      </c>
      <c r="V12" s="80" t="s">
        <v>22</v>
      </c>
      <c r="W12" s="81">
        <v>-0.63100000000000001</v>
      </c>
      <c r="X12" s="80" t="s">
        <v>359</v>
      </c>
    </row>
    <row r="13" spans="1:24" x14ac:dyDescent="0.3">
      <c r="A13" s="75" t="str">
        <f>VLOOKUP(M13,[1]Sheet1!$A$2:$C$55,3,FALSE)</f>
        <v>4</v>
      </c>
      <c r="B13" s="78" t="s">
        <v>114</v>
      </c>
      <c r="C13" s="76" t="s">
        <v>119</v>
      </c>
      <c r="D13" s="76" t="s">
        <v>119</v>
      </c>
      <c r="E13" s="77">
        <v>40828</v>
      </c>
      <c r="F13" s="78">
        <v>63</v>
      </c>
      <c r="G13" s="78" t="s">
        <v>87</v>
      </c>
      <c r="H13" s="78" t="s">
        <v>22</v>
      </c>
      <c r="I13" s="78" t="s">
        <v>22</v>
      </c>
      <c r="J13" s="78" t="s">
        <v>22</v>
      </c>
      <c r="K13" s="78" t="s">
        <v>22</v>
      </c>
      <c r="L13" s="76" t="s">
        <v>121</v>
      </c>
      <c r="M13" s="76" t="s">
        <v>121</v>
      </c>
      <c r="N13" s="77">
        <v>44006.362500000003</v>
      </c>
      <c r="O13" s="78">
        <v>53.1</v>
      </c>
      <c r="P13" s="78" t="s">
        <v>19</v>
      </c>
      <c r="Q13" s="78" t="s">
        <v>21</v>
      </c>
      <c r="R13" s="78" t="s">
        <v>22</v>
      </c>
      <c r="S13" s="78" t="s">
        <v>22</v>
      </c>
      <c r="T13" s="78" t="s">
        <v>22</v>
      </c>
      <c r="U13" s="79">
        <f t="shared" si="0"/>
        <v>8.7078424657534335</v>
      </c>
      <c r="V13" s="80" t="s">
        <v>22</v>
      </c>
      <c r="W13" s="81">
        <v>-0.15714285714285711</v>
      </c>
      <c r="X13" s="80" t="s">
        <v>359</v>
      </c>
    </row>
    <row r="14" spans="1:24" x14ac:dyDescent="0.3">
      <c r="A14" s="75" t="str">
        <f>VLOOKUP(M14,[1]Sheet1!$A$2:$C$55,3,FALSE)</f>
        <v>4</v>
      </c>
      <c r="B14" s="78" t="s">
        <v>114</v>
      </c>
      <c r="C14" s="76" t="s">
        <v>123</v>
      </c>
      <c r="D14" s="76" t="s">
        <v>125</v>
      </c>
      <c r="E14" s="77">
        <v>38224.538194444445</v>
      </c>
      <c r="F14" s="78">
        <v>1100</v>
      </c>
      <c r="G14" s="78" t="s">
        <v>87</v>
      </c>
      <c r="H14" s="78" t="s">
        <v>22</v>
      </c>
      <c r="I14" s="78" t="s">
        <v>21</v>
      </c>
      <c r="J14" s="78" t="s">
        <v>22</v>
      </c>
      <c r="K14" s="78" t="s">
        <v>22</v>
      </c>
      <c r="L14" s="76" t="s">
        <v>127</v>
      </c>
      <c r="M14" s="76" t="s">
        <v>127</v>
      </c>
      <c r="N14" s="77">
        <v>44000.47152777778</v>
      </c>
      <c r="O14" s="78">
        <v>79.3</v>
      </c>
      <c r="P14" s="78" t="s">
        <v>19</v>
      </c>
      <c r="Q14" s="78" t="s">
        <v>21</v>
      </c>
      <c r="R14" s="78" t="s">
        <v>22</v>
      </c>
      <c r="S14" s="78" t="s">
        <v>22</v>
      </c>
      <c r="T14" s="78" t="s">
        <v>22</v>
      </c>
      <c r="U14" s="79">
        <f t="shared" si="0"/>
        <v>15.824474885844751</v>
      </c>
      <c r="V14" s="80" t="s">
        <v>22</v>
      </c>
      <c r="W14" s="81">
        <v>-0.92790909090909091</v>
      </c>
      <c r="X14" s="80" t="s">
        <v>359</v>
      </c>
    </row>
    <row r="15" spans="1:24" x14ac:dyDescent="0.3">
      <c r="A15" s="75" t="str">
        <f>VLOOKUP(M15,[1]Sheet1!$A$2:$C$55,3,FALSE)</f>
        <v>4</v>
      </c>
      <c r="B15" s="78" t="s">
        <v>114</v>
      </c>
      <c r="C15" s="76" t="s">
        <v>131</v>
      </c>
      <c r="D15" s="76" t="s">
        <v>131</v>
      </c>
      <c r="E15" s="77">
        <v>40952</v>
      </c>
      <c r="F15" s="78">
        <v>38</v>
      </c>
      <c r="G15" s="78" t="s">
        <v>19</v>
      </c>
      <c r="H15" s="78" t="s">
        <v>21</v>
      </c>
      <c r="I15" s="78" t="s">
        <v>22</v>
      </c>
      <c r="J15" s="78" t="s">
        <v>22</v>
      </c>
      <c r="K15" s="78" t="s">
        <v>22</v>
      </c>
      <c r="L15" s="76" t="s">
        <v>133</v>
      </c>
      <c r="M15" s="76" t="s">
        <v>133</v>
      </c>
      <c r="N15" s="77">
        <v>44000.517361111109</v>
      </c>
      <c r="O15" s="78">
        <v>80.7</v>
      </c>
      <c r="P15" s="78" t="s">
        <v>19</v>
      </c>
      <c r="Q15" s="78" t="s">
        <v>21</v>
      </c>
      <c r="R15" s="78" t="s">
        <v>22</v>
      </c>
      <c r="S15" s="78" t="s">
        <v>22</v>
      </c>
      <c r="T15" s="78" t="s">
        <v>22</v>
      </c>
      <c r="U15" s="79">
        <f t="shared" si="0"/>
        <v>8.3521023592085193</v>
      </c>
      <c r="V15" s="80" t="s">
        <v>22</v>
      </c>
      <c r="W15" s="81">
        <v>1.1236842105263158</v>
      </c>
      <c r="X15" s="80" t="s">
        <v>359</v>
      </c>
    </row>
    <row r="16" spans="1:24" x14ac:dyDescent="0.3">
      <c r="A16" s="75" t="str">
        <f>VLOOKUP(M16,[1]Sheet1!$A$2:$C$55,3,FALSE)</f>
        <v>4</v>
      </c>
      <c r="B16" s="78" t="s">
        <v>114</v>
      </c>
      <c r="C16" s="76" t="s">
        <v>134</v>
      </c>
      <c r="D16" s="76" t="s">
        <v>136</v>
      </c>
      <c r="E16" s="77">
        <v>38224.378472222219</v>
      </c>
      <c r="F16" s="78">
        <v>850</v>
      </c>
      <c r="G16" s="78" t="s">
        <v>87</v>
      </c>
      <c r="H16" s="78" t="s">
        <v>22</v>
      </c>
      <c r="I16" s="78" t="s">
        <v>21</v>
      </c>
      <c r="J16" s="78" t="s">
        <v>21</v>
      </c>
      <c r="K16" s="78" t="s">
        <v>22</v>
      </c>
      <c r="L16" s="76" t="s">
        <v>138</v>
      </c>
      <c r="M16" s="76" t="s">
        <v>138</v>
      </c>
      <c r="N16" s="77">
        <v>44007.298611111109</v>
      </c>
      <c r="O16" s="78">
        <v>49.8</v>
      </c>
      <c r="P16" s="78" t="s">
        <v>87</v>
      </c>
      <c r="Q16" s="78" t="s">
        <v>22</v>
      </c>
      <c r="R16" s="78" t="s">
        <v>22</v>
      </c>
      <c r="S16" s="78" t="s">
        <v>22</v>
      </c>
      <c r="T16" s="78" t="s">
        <v>22</v>
      </c>
      <c r="U16" s="79">
        <f t="shared" si="0"/>
        <v>15.843616818873672</v>
      </c>
      <c r="V16" s="80" t="s">
        <v>22</v>
      </c>
      <c r="W16" s="81">
        <v>-0.94141176470588239</v>
      </c>
      <c r="X16" s="80" t="s">
        <v>359</v>
      </c>
    </row>
    <row r="17" spans="1:24" x14ac:dyDescent="0.3">
      <c r="A17" s="75" t="str">
        <f>VLOOKUP(M17,[1]Sheet1!$A$2:$C$55,3,FALSE)</f>
        <v>6</v>
      </c>
      <c r="B17" s="78" t="s">
        <v>139</v>
      </c>
      <c r="C17" s="76" t="s">
        <v>140</v>
      </c>
      <c r="D17" s="76" t="s">
        <v>142</v>
      </c>
      <c r="E17" s="77">
        <v>38419</v>
      </c>
      <c r="F17" s="78">
        <v>130</v>
      </c>
      <c r="G17" s="78" t="s">
        <v>87</v>
      </c>
      <c r="H17" s="78" t="s">
        <v>22</v>
      </c>
      <c r="I17" s="78" t="s">
        <v>22</v>
      </c>
      <c r="J17" s="78" t="s">
        <v>22</v>
      </c>
      <c r="K17" s="78" t="s">
        <v>22</v>
      </c>
      <c r="L17" s="76" t="s">
        <v>144</v>
      </c>
      <c r="M17" s="76" t="s">
        <v>144</v>
      </c>
      <c r="N17" s="77">
        <v>43999.600694444445</v>
      </c>
      <c r="O17" s="78">
        <v>121</v>
      </c>
      <c r="P17" s="78" t="s">
        <v>19</v>
      </c>
      <c r="Q17" s="78" t="s">
        <v>21</v>
      </c>
      <c r="R17" s="78" t="s">
        <v>22</v>
      </c>
      <c r="S17" s="78" t="s">
        <v>22</v>
      </c>
      <c r="T17" s="78" t="s">
        <v>22</v>
      </c>
      <c r="U17" s="79">
        <f t="shared" si="0"/>
        <v>15.289316971080671</v>
      </c>
      <c r="V17" s="80" t="s">
        <v>22</v>
      </c>
      <c r="W17" s="81">
        <v>-6.9230769230769235E-2</v>
      </c>
      <c r="X17" s="80" t="s">
        <v>359</v>
      </c>
    </row>
    <row r="18" spans="1:24" x14ac:dyDescent="0.3">
      <c r="A18" s="75" t="str">
        <f>VLOOKUP(M18,[1]Sheet1!$A$2:$C$55,3,FALSE)</f>
        <v>5</v>
      </c>
      <c r="B18" s="78" t="s">
        <v>139</v>
      </c>
      <c r="C18" s="76" t="s">
        <v>145</v>
      </c>
      <c r="D18" s="76" t="s">
        <v>147</v>
      </c>
      <c r="E18" s="77">
        <v>36038</v>
      </c>
      <c r="F18" s="78">
        <v>450</v>
      </c>
      <c r="G18" s="78" t="s">
        <v>19</v>
      </c>
      <c r="H18" s="78" t="s">
        <v>21</v>
      </c>
      <c r="I18" s="78" t="s">
        <v>22</v>
      </c>
      <c r="J18" s="78" t="s">
        <v>22</v>
      </c>
      <c r="K18" s="78" t="s">
        <v>22</v>
      </c>
      <c r="L18" s="76" t="s">
        <v>149</v>
      </c>
      <c r="M18" s="76" t="s">
        <v>149</v>
      </c>
      <c r="N18" s="77">
        <v>43992.381249999999</v>
      </c>
      <c r="O18" s="78">
        <v>230</v>
      </c>
      <c r="P18" s="78" t="s">
        <v>19</v>
      </c>
      <c r="Q18" s="78" t="s">
        <v>21</v>
      </c>
      <c r="R18" s="78" t="s">
        <v>22</v>
      </c>
      <c r="S18" s="78" t="s">
        <v>22</v>
      </c>
      <c r="T18" s="78" t="s">
        <v>22</v>
      </c>
      <c r="U18" s="79">
        <f t="shared" si="0"/>
        <v>21.792825342465751</v>
      </c>
      <c r="V18" s="80" t="s">
        <v>22</v>
      </c>
      <c r="W18" s="81">
        <v>-0.48888888888888887</v>
      </c>
      <c r="X18" s="80" t="s">
        <v>359</v>
      </c>
    </row>
    <row r="19" spans="1:24" x14ac:dyDescent="0.3">
      <c r="A19" s="75" t="str">
        <f>VLOOKUP(M19,[1]Sheet1!$A$2:$C$55,3,FALSE)</f>
        <v>5</v>
      </c>
      <c r="B19" s="78" t="s">
        <v>139</v>
      </c>
      <c r="C19" s="76" t="s">
        <v>150</v>
      </c>
      <c r="D19" s="76" t="s">
        <v>152</v>
      </c>
      <c r="E19" s="77">
        <v>38225.474305555559</v>
      </c>
      <c r="F19" s="78">
        <v>1500</v>
      </c>
      <c r="G19" s="78" t="s">
        <v>87</v>
      </c>
      <c r="H19" s="78" t="s">
        <v>22</v>
      </c>
      <c r="I19" s="78" t="s">
        <v>21</v>
      </c>
      <c r="J19" s="78" t="s">
        <v>22</v>
      </c>
      <c r="K19" s="78" t="s">
        <v>22</v>
      </c>
      <c r="L19" s="76" t="s">
        <v>154</v>
      </c>
      <c r="M19" s="76" t="s">
        <v>154</v>
      </c>
      <c r="N19" s="77">
        <v>43998.341666666667</v>
      </c>
      <c r="O19" s="78">
        <v>88.2</v>
      </c>
      <c r="P19" s="78" t="s">
        <v>19</v>
      </c>
      <c r="Q19" s="78" t="s">
        <v>21</v>
      </c>
      <c r="R19" s="78" t="s">
        <v>22</v>
      </c>
      <c r="S19" s="78" t="s">
        <v>22</v>
      </c>
      <c r="T19" s="78" t="s">
        <v>22</v>
      </c>
      <c r="U19" s="79">
        <f t="shared" si="0"/>
        <v>15.816074961948241</v>
      </c>
      <c r="V19" s="80" t="s">
        <v>22</v>
      </c>
      <c r="W19" s="81">
        <v>-0.94119999999999993</v>
      </c>
      <c r="X19" s="80" t="s">
        <v>359</v>
      </c>
    </row>
    <row r="20" spans="1:24" x14ac:dyDescent="0.3">
      <c r="A20" s="75" t="str">
        <f>VLOOKUP(M20,[1]Sheet1!$A$2:$C$55,3,FALSE)</f>
        <v>5</v>
      </c>
      <c r="B20" s="78" t="s">
        <v>139</v>
      </c>
      <c r="C20" s="76" t="s">
        <v>155</v>
      </c>
      <c r="D20" s="76" t="s">
        <v>157</v>
      </c>
      <c r="E20" s="77">
        <v>36031</v>
      </c>
      <c r="F20" s="78">
        <v>380</v>
      </c>
      <c r="G20" s="78" t="s">
        <v>19</v>
      </c>
      <c r="H20" s="78" t="s">
        <v>21</v>
      </c>
      <c r="I20" s="78" t="s">
        <v>22</v>
      </c>
      <c r="J20" s="78" t="s">
        <v>22</v>
      </c>
      <c r="K20" s="78" t="s">
        <v>22</v>
      </c>
      <c r="L20" s="76" t="s">
        <v>159</v>
      </c>
      <c r="M20" s="76" t="s">
        <v>159</v>
      </c>
      <c r="N20" s="77">
        <v>43998.365972222222</v>
      </c>
      <c r="O20" s="78">
        <v>185</v>
      </c>
      <c r="P20" s="78" t="s">
        <v>19</v>
      </c>
      <c r="Q20" s="78" t="s">
        <v>21</v>
      </c>
      <c r="R20" s="78" t="s">
        <v>22</v>
      </c>
      <c r="S20" s="78" t="s">
        <v>22</v>
      </c>
      <c r="T20" s="78" t="s">
        <v>22</v>
      </c>
      <c r="U20" s="79">
        <f t="shared" si="0"/>
        <v>21.828399923896498</v>
      </c>
      <c r="V20" s="80" t="s">
        <v>22</v>
      </c>
      <c r="W20" s="81">
        <v>-0.51315789473684215</v>
      </c>
      <c r="X20" s="80" t="s">
        <v>359</v>
      </c>
    </row>
    <row r="21" spans="1:24" x14ac:dyDescent="0.3">
      <c r="A21" s="75" t="str">
        <f>VLOOKUP(M21,[1]Sheet1!$A$2:$C$55,3,FALSE)</f>
        <v>5</v>
      </c>
      <c r="B21" s="78" t="s">
        <v>139</v>
      </c>
      <c r="C21" s="76" t="s">
        <v>160</v>
      </c>
      <c r="D21" s="76" t="s">
        <v>162</v>
      </c>
      <c r="E21" s="77">
        <v>36039</v>
      </c>
      <c r="F21" s="78">
        <v>360</v>
      </c>
      <c r="G21" s="78" t="s">
        <v>19</v>
      </c>
      <c r="H21" s="78" t="s">
        <v>21</v>
      </c>
      <c r="I21" s="78" t="s">
        <v>22</v>
      </c>
      <c r="J21" s="78" t="s">
        <v>22</v>
      </c>
      <c r="K21" s="78" t="s">
        <v>22</v>
      </c>
      <c r="L21" s="76" t="s">
        <v>164</v>
      </c>
      <c r="M21" s="76" t="s">
        <v>164</v>
      </c>
      <c r="N21" s="77">
        <v>43998.451388888891</v>
      </c>
      <c r="O21" s="78">
        <v>158</v>
      </c>
      <c r="P21" s="78" t="s">
        <v>19</v>
      </c>
      <c r="Q21" s="78" t="s">
        <v>21</v>
      </c>
      <c r="R21" s="78" t="s">
        <v>22</v>
      </c>
      <c r="S21" s="78" t="s">
        <v>22</v>
      </c>
      <c r="T21" s="78" t="s">
        <v>22</v>
      </c>
      <c r="U21" s="79">
        <f t="shared" si="0"/>
        <v>21.806716133942167</v>
      </c>
      <c r="V21" s="80" t="s">
        <v>22</v>
      </c>
      <c r="W21" s="81">
        <v>-0.56111111111111112</v>
      </c>
      <c r="X21" s="80" t="s">
        <v>359</v>
      </c>
    </row>
    <row r="22" spans="1:24" x14ac:dyDescent="0.3">
      <c r="A22" s="75" t="str">
        <f>VLOOKUP(M22,[1]Sheet1!$A$2:$C$55,3,FALSE)</f>
        <v>5</v>
      </c>
      <c r="B22" s="78" t="s">
        <v>139</v>
      </c>
      <c r="C22" s="76" t="s">
        <v>165</v>
      </c>
      <c r="D22" s="76" t="s">
        <v>167</v>
      </c>
      <c r="E22" s="77">
        <v>38223.645833333336</v>
      </c>
      <c r="F22" s="78">
        <v>1500</v>
      </c>
      <c r="G22" s="78" t="s">
        <v>87</v>
      </c>
      <c r="H22" s="78" t="s">
        <v>22</v>
      </c>
      <c r="I22" s="78" t="s">
        <v>21</v>
      </c>
      <c r="J22" s="78" t="s">
        <v>22</v>
      </c>
      <c r="K22" s="78" t="s">
        <v>22</v>
      </c>
      <c r="L22" s="76" t="s">
        <v>169</v>
      </c>
      <c r="M22" s="76" t="s">
        <v>169</v>
      </c>
      <c r="N22" s="77">
        <v>43997.46597222222</v>
      </c>
      <c r="O22" s="78">
        <v>295</v>
      </c>
      <c r="P22" s="78" t="s">
        <v>19</v>
      </c>
      <c r="Q22" s="78" t="s">
        <v>21</v>
      </c>
      <c r="R22" s="78" t="s">
        <v>22</v>
      </c>
      <c r="S22" s="78" t="s">
        <v>22</v>
      </c>
      <c r="T22" s="78" t="s">
        <v>22</v>
      </c>
      <c r="U22" s="79">
        <f t="shared" si="0"/>
        <v>15.818685312024341</v>
      </c>
      <c r="V22" s="80" t="s">
        <v>22</v>
      </c>
      <c r="W22" s="81">
        <v>-0.80333333333333334</v>
      </c>
      <c r="X22" s="80" t="s">
        <v>359</v>
      </c>
    </row>
    <row r="23" spans="1:24" x14ac:dyDescent="0.3">
      <c r="A23" s="75" t="str">
        <f>VLOOKUP(M23,[1]Sheet1!$A$2:$C$55,3,FALSE)</f>
        <v>5</v>
      </c>
      <c r="B23" s="78" t="s">
        <v>139</v>
      </c>
      <c r="C23" s="76" t="s">
        <v>170</v>
      </c>
      <c r="D23" s="76" t="s">
        <v>172</v>
      </c>
      <c r="E23" s="77">
        <v>38223.600694444445</v>
      </c>
      <c r="F23" s="78">
        <v>1900</v>
      </c>
      <c r="G23" s="78" t="s">
        <v>19</v>
      </c>
      <c r="H23" s="78" t="s">
        <v>21</v>
      </c>
      <c r="I23" s="78" t="s">
        <v>21</v>
      </c>
      <c r="J23" s="78" t="s">
        <v>22</v>
      </c>
      <c r="K23" s="78" t="s">
        <v>21</v>
      </c>
      <c r="L23" s="76" t="s">
        <v>174</v>
      </c>
      <c r="M23" s="76" t="s">
        <v>174</v>
      </c>
      <c r="N23" s="77">
        <v>43998.419444444444</v>
      </c>
      <c r="O23" s="78">
        <v>147</v>
      </c>
      <c r="P23" s="78" t="s">
        <v>19</v>
      </c>
      <c r="Q23" s="78" t="s">
        <v>21</v>
      </c>
      <c r="R23" s="78" t="s">
        <v>22</v>
      </c>
      <c r="S23" s="78" t="s">
        <v>22</v>
      </c>
      <c r="T23" s="78" t="s">
        <v>22</v>
      </c>
      <c r="U23" s="79">
        <f t="shared" si="0"/>
        <v>15.821421232876709</v>
      </c>
      <c r="V23" s="80" t="s">
        <v>21</v>
      </c>
      <c r="W23" s="81">
        <v>-0.92263157894736847</v>
      </c>
      <c r="X23" s="80" t="s">
        <v>360</v>
      </c>
    </row>
    <row r="24" spans="1:24" x14ac:dyDescent="0.3">
      <c r="A24" s="75" t="str">
        <f>VLOOKUP(M24,[1]Sheet1!$A$2:$C$55,3,FALSE)</f>
        <v>5</v>
      </c>
      <c r="B24" s="78" t="s">
        <v>139</v>
      </c>
      <c r="C24" s="76" t="s">
        <v>176</v>
      </c>
      <c r="D24" s="76" t="s">
        <v>178</v>
      </c>
      <c r="E24" s="77">
        <v>35719.548611111109</v>
      </c>
      <c r="F24" s="78">
        <v>670</v>
      </c>
      <c r="G24" s="78" t="s">
        <v>19</v>
      </c>
      <c r="H24" s="78" t="s">
        <v>21</v>
      </c>
      <c r="I24" s="78" t="s">
        <v>22</v>
      </c>
      <c r="J24" s="78" t="s">
        <v>22</v>
      </c>
      <c r="K24" s="78" t="s">
        <v>22</v>
      </c>
      <c r="L24" s="76" t="s">
        <v>180</v>
      </c>
      <c r="M24" s="76" t="s">
        <v>180</v>
      </c>
      <c r="N24" s="77">
        <v>43998.435416666667</v>
      </c>
      <c r="O24" s="78">
        <v>194</v>
      </c>
      <c r="P24" s="78" t="s">
        <v>19</v>
      </c>
      <c r="Q24" s="78" t="s">
        <v>21</v>
      </c>
      <c r="R24" s="78" t="s">
        <v>22</v>
      </c>
      <c r="S24" s="78" t="s">
        <v>22</v>
      </c>
      <c r="T24" s="78" t="s">
        <v>22</v>
      </c>
      <c r="U24" s="79">
        <f t="shared" si="0"/>
        <v>22.681881659056323</v>
      </c>
      <c r="V24" s="80" t="s">
        <v>22</v>
      </c>
      <c r="W24" s="81">
        <v>-0.71044776119402986</v>
      </c>
      <c r="X24" s="80" t="s">
        <v>359</v>
      </c>
    </row>
    <row r="25" spans="1:24" x14ac:dyDescent="0.3">
      <c r="A25" s="75" t="str">
        <f>VLOOKUP(M25,[1]Sheet1!$A$2:$C$55,3,FALSE)</f>
        <v>5</v>
      </c>
      <c r="B25" s="78" t="s">
        <v>139</v>
      </c>
      <c r="C25" s="76" t="s">
        <v>181</v>
      </c>
      <c r="D25" s="76" t="s">
        <v>183</v>
      </c>
      <c r="E25" s="77">
        <v>38224.613888888889</v>
      </c>
      <c r="F25" s="78">
        <v>1600</v>
      </c>
      <c r="G25" s="78" t="s">
        <v>19</v>
      </c>
      <c r="H25" s="78" t="s">
        <v>21</v>
      </c>
      <c r="I25" s="78" t="s">
        <v>21</v>
      </c>
      <c r="J25" s="78" t="s">
        <v>22</v>
      </c>
      <c r="K25" s="78" t="s">
        <v>21</v>
      </c>
      <c r="L25" s="76" t="s">
        <v>185</v>
      </c>
      <c r="M25" s="76" t="s">
        <v>185</v>
      </c>
      <c r="N25" s="77">
        <v>43998.404861111114</v>
      </c>
      <c r="O25" s="78">
        <v>164</v>
      </c>
      <c r="P25" s="78" t="s">
        <v>19</v>
      </c>
      <c r="Q25" s="78" t="s">
        <v>21</v>
      </c>
      <c r="R25" s="78" t="s">
        <v>22</v>
      </c>
      <c r="S25" s="78" t="s">
        <v>22</v>
      </c>
      <c r="T25" s="78" t="s">
        <v>22</v>
      </c>
      <c r="U25" s="79">
        <f t="shared" si="0"/>
        <v>15.818605403348561</v>
      </c>
      <c r="V25" s="80" t="s">
        <v>21</v>
      </c>
      <c r="W25" s="81">
        <v>-0.89749999999999996</v>
      </c>
      <c r="X25" s="80" t="s">
        <v>360</v>
      </c>
    </row>
    <row r="26" spans="1:24" x14ac:dyDescent="0.3">
      <c r="A26" s="75" t="str">
        <f>VLOOKUP(M26,[1]Sheet1!$A$2:$C$55,3,FALSE)</f>
        <v>5</v>
      </c>
      <c r="B26" s="78" t="s">
        <v>139</v>
      </c>
      <c r="C26" s="76" t="s">
        <v>186</v>
      </c>
      <c r="D26" s="76" t="s">
        <v>188</v>
      </c>
      <c r="E26" s="77">
        <v>38223.559027777781</v>
      </c>
      <c r="F26" s="78">
        <v>2100</v>
      </c>
      <c r="G26" s="78" t="s">
        <v>19</v>
      </c>
      <c r="H26" s="78" t="s">
        <v>21</v>
      </c>
      <c r="I26" s="78" t="s">
        <v>21</v>
      </c>
      <c r="J26" s="78" t="s">
        <v>22</v>
      </c>
      <c r="K26" s="78" t="s">
        <v>21</v>
      </c>
      <c r="L26" s="76" t="s">
        <v>190</v>
      </c>
      <c r="M26" s="76" t="s">
        <v>190</v>
      </c>
      <c r="N26" s="77">
        <v>43997.524305555555</v>
      </c>
      <c r="O26" s="78">
        <v>374</v>
      </c>
      <c r="P26" s="78" t="s">
        <v>19</v>
      </c>
      <c r="Q26" s="78" t="s">
        <v>21</v>
      </c>
      <c r="R26" s="78" t="s">
        <v>22</v>
      </c>
      <c r="S26" s="78" t="s">
        <v>22</v>
      </c>
      <c r="T26" s="78" t="s">
        <v>22</v>
      </c>
      <c r="U26" s="79">
        <f t="shared" si="0"/>
        <v>15.819082952815819</v>
      </c>
      <c r="V26" s="80" t="s">
        <v>21</v>
      </c>
      <c r="W26" s="81">
        <v>-0.82190476190476192</v>
      </c>
      <c r="X26" s="80" t="s">
        <v>360</v>
      </c>
    </row>
    <row r="27" spans="1:24" x14ac:dyDescent="0.3">
      <c r="A27" s="75" t="str">
        <f>VLOOKUP(M27,[1]Sheet1!$A$2:$C$55,3,FALSE)</f>
        <v>5</v>
      </c>
      <c r="B27" s="78" t="s">
        <v>139</v>
      </c>
      <c r="C27" s="76" t="s">
        <v>192</v>
      </c>
      <c r="D27" s="76" t="s">
        <v>192</v>
      </c>
      <c r="E27" s="77">
        <v>40623.688194444447</v>
      </c>
      <c r="F27" s="78">
        <v>220</v>
      </c>
      <c r="G27" s="78" t="s">
        <v>19</v>
      </c>
      <c r="H27" s="78" t="s">
        <v>21</v>
      </c>
      <c r="I27" s="78" t="s">
        <v>22</v>
      </c>
      <c r="J27" s="78" t="s">
        <v>22</v>
      </c>
      <c r="K27" s="78" t="s">
        <v>22</v>
      </c>
      <c r="L27" s="76" t="s">
        <v>194</v>
      </c>
      <c r="M27" s="76" t="s">
        <v>194</v>
      </c>
      <c r="N27" s="77">
        <v>43998.353472222225</v>
      </c>
      <c r="O27" s="78">
        <v>253</v>
      </c>
      <c r="P27" s="78" t="s">
        <v>19</v>
      </c>
      <c r="Q27" s="78" t="s">
        <v>21</v>
      </c>
      <c r="R27" s="78" t="s">
        <v>22</v>
      </c>
      <c r="S27" s="78" t="s">
        <v>22</v>
      </c>
      <c r="T27" s="78" t="s">
        <v>22</v>
      </c>
      <c r="U27" s="79">
        <f t="shared" si="0"/>
        <v>9.2456582952815847</v>
      </c>
      <c r="V27" s="80" t="s">
        <v>22</v>
      </c>
      <c r="W27" s="81">
        <v>0.15</v>
      </c>
      <c r="X27" s="80" t="s">
        <v>359</v>
      </c>
    </row>
    <row r="28" spans="1:24" x14ac:dyDescent="0.3">
      <c r="A28" s="75" t="str">
        <f>VLOOKUP(M28,[1]Sheet1!$A$2:$C$55,3,FALSE)</f>
        <v>6</v>
      </c>
      <c r="B28" s="78" t="s">
        <v>201</v>
      </c>
      <c r="C28" s="76" t="s">
        <v>202</v>
      </c>
      <c r="D28" s="76" t="s">
        <v>204</v>
      </c>
      <c r="E28" s="77">
        <v>35716.699999999997</v>
      </c>
      <c r="F28" s="78">
        <v>340</v>
      </c>
      <c r="G28" s="78" t="s">
        <v>19</v>
      </c>
      <c r="H28" s="78" t="s">
        <v>21</v>
      </c>
      <c r="I28" s="78" t="s">
        <v>22</v>
      </c>
      <c r="J28" s="78" t="s">
        <v>22</v>
      </c>
      <c r="K28" s="78" t="s">
        <v>22</v>
      </c>
      <c r="L28" s="76" t="s">
        <v>206</v>
      </c>
      <c r="M28" s="76" t="s">
        <v>206</v>
      </c>
      <c r="N28" s="77">
        <v>43992.340277777781</v>
      </c>
      <c r="O28" s="78">
        <v>151</v>
      </c>
      <c r="P28" s="78" t="s">
        <v>19</v>
      </c>
      <c r="Q28" s="78" t="s">
        <v>21</v>
      </c>
      <c r="R28" s="78" t="s">
        <v>22</v>
      </c>
      <c r="S28" s="78" t="s">
        <v>22</v>
      </c>
      <c r="T28" s="78" t="s">
        <v>22</v>
      </c>
      <c r="U28" s="79">
        <f t="shared" si="0"/>
        <v>22.672987062404886</v>
      </c>
      <c r="V28" s="80" t="s">
        <v>22</v>
      </c>
      <c r="W28" s="81">
        <v>-0.55588235294117649</v>
      </c>
      <c r="X28" s="80" t="s">
        <v>359</v>
      </c>
    </row>
    <row r="29" spans="1:24" x14ac:dyDescent="0.3">
      <c r="A29" s="75" t="str">
        <f>VLOOKUP(M29,[1]Sheet1!$A$2:$C$55,3,FALSE)</f>
        <v>6</v>
      </c>
      <c r="B29" s="78" t="s">
        <v>207</v>
      </c>
      <c r="C29" s="76" t="s">
        <v>208</v>
      </c>
      <c r="D29" s="76" t="s">
        <v>210</v>
      </c>
      <c r="E29" s="77">
        <v>38226</v>
      </c>
      <c r="F29" s="78">
        <v>210</v>
      </c>
      <c r="G29" s="78" t="s">
        <v>25</v>
      </c>
      <c r="H29" s="78" t="s">
        <v>21</v>
      </c>
      <c r="I29" s="78" t="s">
        <v>22</v>
      </c>
      <c r="J29" s="78" t="s">
        <v>22</v>
      </c>
      <c r="K29" s="78" t="s">
        <v>22</v>
      </c>
      <c r="L29" s="76" t="s">
        <v>212</v>
      </c>
      <c r="M29" s="76" t="s">
        <v>212</v>
      </c>
      <c r="N29" s="77">
        <v>43999.452777777777</v>
      </c>
      <c r="O29" s="78">
        <v>54</v>
      </c>
      <c r="P29" s="78" t="s">
        <v>19</v>
      </c>
      <c r="Q29" s="78" t="s">
        <v>21</v>
      </c>
      <c r="R29" s="78" t="s">
        <v>22</v>
      </c>
      <c r="S29" s="78" t="s">
        <v>22</v>
      </c>
      <c r="T29" s="78" t="s">
        <v>22</v>
      </c>
      <c r="U29" s="79">
        <f t="shared" si="0"/>
        <v>15.817678843226785</v>
      </c>
      <c r="V29" s="80" t="s">
        <v>22</v>
      </c>
      <c r="W29" s="81">
        <v>-0.74285714285714288</v>
      </c>
      <c r="X29" s="80" t="s">
        <v>359</v>
      </c>
    </row>
    <row r="30" spans="1:24" x14ac:dyDescent="0.3">
      <c r="A30" s="75" t="str">
        <f>VLOOKUP(M30,[1]Sheet1!$A$2:$C$55,3,FALSE)</f>
        <v>6</v>
      </c>
      <c r="B30" s="78" t="s">
        <v>207</v>
      </c>
      <c r="C30" s="76" t="s">
        <v>213</v>
      </c>
      <c r="D30" s="76" t="s">
        <v>215</v>
      </c>
      <c r="E30" s="77">
        <v>38426</v>
      </c>
      <c r="F30" s="78">
        <v>84</v>
      </c>
      <c r="G30" s="78" t="s">
        <v>19</v>
      </c>
      <c r="H30" s="78" t="s">
        <v>21</v>
      </c>
      <c r="I30" s="78" t="s">
        <v>22</v>
      </c>
      <c r="J30" s="78" t="s">
        <v>22</v>
      </c>
      <c r="K30" s="78" t="s">
        <v>22</v>
      </c>
      <c r="L30" s="76" t="s">
        <v>212</v>
      </c>
      <c r="M30" s="76" t="s">
        <v>212</v>
      </c>
      <c r="N30" s="77">
        <v>43999.452777777777</v>
      </c>
      <c r="O30" s="78">
        <v>54</v>
      </c>
      <c r="P30" s="78" t="s">
        <v>19</v>
      </c>
      <c r="Q30" s="78" t="s">
        <v>21</v>
      </c>
      <c r="R30" s="78" t="s">
        <v>22</v>
      </c>
      <c r="S30" s="78" t="s">
        <v>22</v>
      </c>
      <c r="T30" s="78" t="s">
        <v>22</v>
      </c>
      <c r="U30" s="79">
        <f t="shared" si="0"/>
        <v>15.269733637747333</v>
      </c>
      <c r="V30" s="80" t="s">
        <v>22</v>
      </c>
      <c r="W30" s="81">
        <v>-0.35714285714285715</v>
      </c>
      <c r="X30" s="80" t="s">
        <v>359</v>
      </c>
    </row>
    <row r="31" spans="1:24" x14ac:dyDescent="0.3">
      <c r="A31" s="75" t="str">
        <f>VLOOKUP(M31,[1]Sheet1!$A$2:$C$55,3,FALSE)</f>
        <v>6</v>
      </c>
      <c r="B31" s="78" t="s">
        <v>217</v>
      </c>
      <c r="C31" s="76" t="s">
        <v>218</v>
      </c>
      <c r="D31" s="76" t="s">
        <v>220</v>
      </c>
      <c r="E31" s="77">
        <v>35718.374305555553</v>
      </c>
      <c r="F31" s="78">
        <v>430</v>
      </c>
      <c r="G31" s="78" t="s">
        <v>19</v>
      </c>
      <c r="H31" s="78" t="s">
        <v>21</v>
      </c>
      <c r="I31" s="78" t="s">
        <v>22</v>
      </c>
      <c r="J31" s="78" t="s">
        <v>22</v>
      </c>
      <c r="K31" s="78" t="s">
        <v>22</v>
      </c>
      <c r="L31" s="76" t="s">
        <v>222</v>
      </c>
      <c r="M31" s="76" t="s">
        <v>222</v>
      </c>
      <c r="N31" s="77">
        <v>44000.5625</v>
      </c>
      <c r="O31" s="78">
        <v>224</v>
      </c>
      <c r="P31" s="78" t="s">
        <v>19</v>
      </c>
      <c r="Q31" s="78" t="s">
        <v>21</v>
      </c>
      <c r="R31" s="78" t="s">
        <v>22</v>
      </c>
      <c r="S31" s="78" t="s">
        <v>22</v>
      </c>
      <c r="T31" s="78" t="s">
        <v>22</v>
      </c>
      <c r="U31" s="79">
        <f t="shared" si="0"/>
        <v>22.69092656012177</v>
      </c>
      <c r="V31" s="80" t="s">
        <v>22</v>
      </c>
      <c r="W31" s="81">
        <v>-0.47906976744186047</v>
      </c>
      <c r="X31" s="80" t="s">
        <v>359</v>
      </c>
    </row>
    <row r="32" spans="1:24" x14ac:dyDescent="0.3">
      <c r="A32" s="75" t="str">
        <f>VLOOKUP(M32,[1]Sheet1!$A$2:$C$55,3,FALSE)</f>
        <v>6</v>
      </c>
      <c r="B32" s="78" t="s">
        <v>223</v>
      </c>
      <c r="C32" s="76" t="s">
        <v>224</v>
      </c>
      <c r="D32" s="76" t="s">
        <v>226</v>
      </c>
      <c r="E32" s="77">
        <v>40754.722222222219</v>
      </c>
      <c r="F32" s="78">
        <v>59</v>
      </c>
      <c r="G32" s="78" t="s">
        <v>19</v>
      </c>
      <c r="H32" s="78" t="s">
        <v>21</v>
      </c>
      <c r="I32" s="78" t="s">
        <v>22</v>
      </c>
      <c r="J32" s="78" t="s">
        <v>22</v>
      </c>
      <c r="K32" s="78" t="s">
        <v>22</v>
      </c>
      <c r="L32" s="76" t="s">
        <v>227</v>
      </c>
      <c r="M32" s="76" t="s">
        <v>227</v>
      </c>
      <c r="N32" s="77">
        <v>44007.362500000003</v>
      </c>
      <c r="O32" s="78">
        <v>49.8</v>
      </c>
      <c r="P32" s="78" t="s">
        <v>87</v>
      </c>
      <c r="Q32" s="78" t="s">
        <v>22</v>
      </c>
      <c r="R32" s="78" t="s">
        <v>22</v>
      </c>
      <c r="S32" s="78" t="s">
        <v>22</v>
      </c>
      <c r="T32" s="78" t="s">
        <v>22</v>
      </c>
      <c r="U32" s="79">
        <f t="shared" si="0"/>
        <v>8.9113432267884498</v>
      </c>
      <c r="V32" s="80" t="s">
        <v>22</v>
      </c>
      <c r="W32" s="81">
        <v>-0.15593220338983055</v>
      </c>
      <c r="X32" s="80" t="s">
        <v>359</v>
      </c>
    </row>
    <row r="33" spans="1:24" x14ac:dyDescent="0.3">
      <c r="A33" s="75" t="str">
        <f>VLOOKUP(M33,[1]Sheet1!$A$2:$C$55,3,FALSE)</f>
        <v>6</v>
      </c>
      <c r="B33" s="78" t="s">
        <v>228</v>
      </c>
      <c r="C33" s="76" t="s">
        <v>229</v>
      </c>
      <c r="D33" s="76" t="s">
        <v>231</v>
      </c>
      <c r="E33" s="77">
        <v>38229</v>
      </c>
      <c r="F33" s="78">
        <v>39</v>
      </c>
      <c r="G33" s="78" t="s">
        <v>87</v>
      </c>
      <c r="H33" s="78" t="s">
        <v>22</v>
      </c>
      <c r="I33" s="78" t="s">
        <v>22</v>
      </c>
      <c r="J33" s="78" t="s">
        <v>22</v>
      </c>
      <c r="K33" s="78" t="s">
        <v>22</v>
      </c>
      <c r="L33" s="76" t="s">
        <v>233</v>
      </c>
      <c r="M33" s="76" t="s">
        <v>233</v>
      </c>
      <c r="N33" s="77">
        <v>44007.408333333333</v>
      </c>
      <c r="O33" s="78">
        <v>49.9</v>
      </c>
      <c r="P33" s="78" t="s">
        <v>87</v>
      </c>
      <c r="Q33" s="78" t="s">
        <v>22</v>
      </c>
      <c r="R33" s="78" t="s">
        <v>22</v>
      </c>
      <c r="S33" s="78" t="s">
        <v>22</v>
      </c>
      <c r="T33" s="78" t="s">
        <v>22</v>
      </c>
      <c r="U33" s="79">
        <f t="shared" si="0"/>
        <v>15.831255707762555</v>
      </c>
      <c r="V33" s="80" t="s">
        <v>22</v>
      </c>
      <c r="W33" s="81">
        <v>0.27948717948717944</v>
      </c>
      <c r="X33" s="80" t="s">
        <v>359</v>
      </c>
    </row>
    <row r="34" spans="1:24" x14ac:dyDescent="0.3">
      <c r="A34" s="75" t="str">
        <f>VLOOKUP(M34,[1]Sheet1!$A$2:$C$55,3,FALSE)</f>
        <v>7</v>
      </c>
      <c r="B34" s="78" t="s">
        <v>234</v>
      </c>
      <c r="C34" s="76" t="s">
        <v>236</v>
      </c>
      <c r="D34" s="76" t="s">
        <v>238</v>
      </c>
      <c r="E34" s="77">
        <v>35039</v>
      </c>
      <c r="F34" s="78">
        <v>260</v>
      </c>
      <c r="G34" s="78" t="s">
        <v>19</v>
      </c>
      <c r="H34" s="78" t="s">
        <v>21</v>
      </c>
      <c r="I34" s="78" t="s">
        <v>22</v>
      </c>
      <c r="J34" s="78" t="s">
        <v>22</v>
      </c>
      <c r="K34" s="78" t="s">
        <v>22</v>
      </c>
      <c r="L34" s="76" t="s">
        <v>240</v>
      </c>
      <c r="M34" s="76" t="s">
        <v>240</v>
      </c>
      <c r="N34" s="77">
        <v>44005.425694444442</v>
      </c>
      <c r="O34" s="78">
        <v>99.2</v>
      </c>
      <c r="P34" s="78" t="s">
        <v>19</v>
      </c>
      <c r="Q34" s="78" t="s">
        <v>21</v>
      </c>
      <c r="R34" s="78" t="s">
        <v>22</v>
      </c>
      <c r="S34" s="78" t="s">
        <v>22</v>
      </c>
      <c r="T34" s="78" t="s">
        <v>22</v>
      </c>
      <c r="U34" s="79">
        <f t="shared" si="0"/>
        <v>24.565549847792994</v>
      </c>
      <c r="V34" s="80" t="s">
        <v>22</v>
      </c>
      <c r="W34" s="81">
        <v>-0.61846153846153851</v>
      </c>
      <c r="X34" s="80" t="s">
        <v>359</v>
      </c>
    </row>
    <row r="35" spans="1:24" x14ac:dyDescent="0.3">
      <c r="A35" s="75" t="str">
        <f>VLOOKUP(M35,[1]Sheet1!$A$2:$C$55,3,FALSE)</f>
        <v>7</v>
      </c>
      <c r="B35" s="78" t="s">
        <v>234</v>
      </c>
      <c r="C35" s="76" t="s">
        <v>241</v>
      </c>
      <c r="D35" s="76" t="s">
        <v>241</v>
      </c>
      <c r="E35" s="77">
        <v>40620.377083333333</v>
      </c>
      <c r="F35" s="78">
        <v>120</v>
      </c>
      <c r="G35" s="78" t="s">
        <v>19</v>
      </c>
      <c r="H35" s="78" t="s">
        <v>21</v>
      </c>
      <c r="I35" s="78" t="s">
        <v>22</v>
      </c>
      <c r="J35" s="78" t="s">
        <v>22</v>
      </c>
      <c r="K35" s="78" t="s">
        <v>22</v>
      </c>
      <c r="L35" s="76" t="s">
        <v>240</v>
      </c>
      <c r="M35" s="76" t="s">
        <v>240</v>
      </c>
      <c r="N35" s="77">
        <v>44005.425694444442</v>
      </c>
      <c r="O35" s="78">
        <v>99.2</v>
      </c>
      <c r="P35" s="78" t="s">
        <v>19</v>
      </c>
      <c r="Q35" s="78" t="s">
        <v>21</v>
      </c>
      <c r="R35" s="78" t="s">
        <v>22</v>
      </c>
      <c r="S35" s="78" t="s">
        <v>22</v>
      </c>
      <c r="T35" s="78" t="s">
        <v>22</v>
      </c>
      <c r="U35" s="79">
        <f t="shared" si="0"/>
        <v>9.2741057838660534</v>
      </c>
      <c r="V35" s="80" t="s">
        <v>22</v>
      </c>
      <c r="W35" s="81">
        <v>-0.17333333333333331</v>
      </c>
      <c r="X35" s="80" t="s">
        <v>359</v>
      </c>
    </row>
    <row r="36" spans="1:24" x14ac:dyDescent="0.3">
      <c r="A36" s="75" t="str">
        <f>VLOOKUP(M36,[1]Sheet1!$A$2:$C$55,3,FALSE)</f>
        <v>7</v>
      </c>
      <c r="B36" s="78" t="s">
        <v>234</v>
      </c>
      <c r="C36" s="76" t="s">
        <v>243</v>
      </c>
      <c r="D36" s="76" t="s">
        <v>245</v>
      </c>
      <c r="E36" s="77">
        <v>35039</v>
      </c>
      <c r="F36" s="78">
        <v>230</v>
      </c>
      <c r="G36" s="78" t="s">
        <v>19</v>
      </c>
      <c r="H36" s="78" t="s">
        <v>21</v>
      </c>
      <c r="I36" s="78" t="s">
        <v>22</v>
      </c>
      <c r="J36" s="78" t="s">
        <v>22</v>
      </c>
      <c r="K36" s="78" t="s">
        <v>22</v>
      </c>
      <c r="L36" s="76" t="s">
        <v>247</v>
      </c>
      <c r="M36" s="76" t="s">
        <v>247</v>
      </c>
      <c r="N36" s="77">
        <v>44006.46597222222</v>
      </c>
      <c r="O36" s="78">
        <v>49.5</v>
      </c>
      <c r="P36" s="78" t="s">
        <v>87</v>
      </c>
      <c r="Q36" s="78" t="s">
        <v>22</v>
      </c>
      <c r="R36" s="78" t="s">
        <v>22</v>
      </c>
      <c r="S36" s="78" t="s">
        <v>22</v>
      </c>
      <c r="T36" s="78" t="s">
        <v>22</v>
      </c>
      <c r="U36" s="79">
        <f t="shared" si="0"/>
        <v>24.568399923896493</v>
      </c>
      <c r="V36" s="80" t="s">
        <v>22</v>
      </c>
      <c r="W36" s="81">
        <v>-0.7847826086956522</v>
      </c>
      <c r="X36" s="80" t="s">
        <v>359</v>
      </c>
    </row>
    <row r="37" spans="1:24" x14ac:dyDescent="0.3">
      <c r="A37" s="75" t="str">
        <f>VLOOKUP(M37,[1]Sheet1!$A$2:$C$55,3,FALSE)</f>
        <v>7</v>
      </c>
      <c r="B37" s="78" t="s">
        <v>234</v>
      </c>
      <c r="C37" s="76" t="s">
        <v>249</v>
      </c>
      <c r="D37" s="76" t="s">
        <v>251</v>
      </c>
      <c r="E37" s="77">
        <v>35039</v>
      </c>
      <c r="F37" s="78">
        <v>120</v>
      </c>
      <c r="G37" s="78" t="s">
        <v>87</v>
      </c>
      <c r="H37" s="78" t="s">
        <v>22</v>
      </c>
      <c r="I37" s="78" t="s">
        <v>22</v>
      </c>
      <c r="J37" s="78" t="s">
        <v>22</v>
      </c>
      <c r="K37" s="78" t="s">
        <v>22</v>
      </c>
      <c r="L37" s="76" t="s">
        <v>253</v>
      </c>
      <c r="M37" s="76" t="s">
        <v>253</v>
      </c>
      <c r="N37" s="77">
        <v>44005.443749999999</v>
      </c>
      <c r="O37" s="78">
        <v>57.7</v>
      </c>
      <c r="P37" s="78" t="s">
        <v>19</v>
      </c>
      <c r="Q37" s="78" t="s">
        <v>21</v>
      </c>
      <c r="R37" s="78" t="s">
        <v>22</v>
      </c>
      <c r="S37" s="78" t="s">
        <v>22</v>
      </c>
      <c r="T37" s="78" t="s">
        <v>22</v>
      </c>
      <c r="U37" s="79">
        <f t="shared" si="0"/>
        <v>24.565599315068489</v>
      </c>
      <c r="V37" s="80" t="s">
        <v>22</v>
      </c>
      <c r="W37" s="81">
        <v>-0.51916666666666667</v>
      </c>
      <c r="X37" s="80" t="s">
        <v>359</v>
      </c>
    </row>
    <row r="38" spans="1:24" x14ac:dyDescent="0.3">
      <c r="A38" s="75" t="str">
        <f>VLOOKUP(M38,[1]Sheet1!$A$2:$C$55,3,FALSE)</f>
        <v>7</v>
      </c>
      <c r="B38" s="78" t="s">
        <v>234</v>
      </c>
      <c r="C38" s="76" t="s">
        <v>254</v>
      </c>
      <c r="D38" s="76" t="s">
        <v>256</v>
      </c>
      <c r="E38" s="77">
        <v>35038</v>
      </c>
      <c r="F38" s="78">
        <v>290</v>
      </c>
      <c r="G38" s="78" t="s">
        <v>19</v>
      </c>
      <c r="H38" s="78" t="s">
        <v>21</v>
      </c>
      <c r="I38" s="78" t="s">
        <v>22</v>
      </c>
      <c r="J38" s="78" t="s">
        <v>22</v>
      </c>
      <c r="K38" s="78" t="s">
        <v>22</v>
      </c>
      <c r="L38" s="76" t="s">
        <v>258</v>
      </c>
      <c r="M38" s="76" t="s">
        <v>258</v>
      </c>
      <c r="N38" s="77">
        <v>44006.48333333333</v>
      </c>
      <c r="O38" s="78">
        <v>49.6</v>
      </c>
      <c r="P38" s="78" t="s">
        <v>87</v>
      </c>
      <c r="Q38" s="78" t="s">
        <v>22</v>
      </c>
      <c r="R38" s="78" t="s">
        <v>22</v>
      </c>
      <c r="S38" s="78" t="s">
        <v>22</v>
      </c>
      <c r="T38" s="78" t="s">
        <v>22</v>
      </c>
      <c r="U38" s="79">
        <f t="shared" si="0"/>
        <v>24.571187214611864</v>
      </c>
      <c r="V38" s="80" t="s">
        <v>22</v>
      </c>
      <c r="W38" s="81">
        <v>-0.82896551724137935</v>
      </c>
      <c r="X38" s="80" t="s">
        <v>359</v>
      </c>
    </row>
    <row r="39" spans="1:24" x14ac:dyDescent="0.3">
      <c r="A39" s="75" t="str">
        <f>VLOOKUP(M39,[1]Sheet1!$A$2:$C$55,3,FALSE)</f>
        <v>7</v>
      </c>
      <c r="B39" s="78" t="s">
        <v>234</v>
      </c>
      <c r="C39" s="76" t="s">
        <v>259</v>
      </c>
      <c r="D39" s="76" t="s">
        <v>261</v>
      </c>
      <c r="E39" s="77">
        <v>38426</v>
      </c>
      <c r="F39" s="78">
        <v>28</v>
      </c>
      <c r="G39" s="78" t="s">
        <v>19</v>
      </c>
      <c r="H39" s="78" t="s">
        <v>21</v>
      </c>
      <c r="I39" s="78" t="s">
        <v>22</v>
      </c>
      <c r="J39" s="78" t="s">
        <v>22</v>
      </c>
      <c r="K39" s="78" t="s">
        <v>22</v>
      </c>
      <c r="L39" s="76" t="s">
        <v>263</v>
      </c>
      <c r="M39" s="76" t="s">
        <v>263</v>
      </c>
      <c r="N39" s="77">
        <v>44004.440972222219</v>
      </c>
      <c r="O39" s="78">
        <v>44.8</v>
      </c>
      <c r="P39" s="78" t="s">
        <v>25</v>
      </c>
      <c r="Q39" s="78" t="s">
        <v>21</v>
      </c>
      <c r="R39" s="78" t="s">
        <v>22</v>
      </c>
      <c r="S39" s="78" t="s">
        <v>22</v>
      </c>
      <c r="T39" s="78" t="s">
        <v>22</v>
      </c>
      <c r="U39" s="79">
        <f t="shared" si="0"/>
        <v>15.283399923896491</v>
      </c>
      <c r="V39" s="80" t="s">
        <v>22</v>
      </c>
      <c r="W39" s="81">
        <v>0.59999999999999987</v>
      </c>
      <c r="X39" s="80" t="s">
        <v>359</v>
      </c>
    </row>
    <row r="40" spans="1:24" x14ac:dyDescent="0.3">
      <c r="A40" s="75" t="str">
        <f>VLOOKUP(M40,[1]Sheet1!$A$2:$C$55,3,FALSE)</f>
        <v>7</v>
      </c>
      <c r="B40" s="78" t="s">
        <v>234</v>
      </c>
      <c r="C40" s="76" t="s">
        <v>271</v>
      </c>
      <c r="D40" s="76" t="s">
        <v>273</v>
      </c>
      <c r="E40" s="77">
        <v>34568</v>
      </c>
      <c r="F40" s="78">
        <v>2600</v>
      </c>
      <c r="G40" s="78" t="s">
        <v>19</v>
      </c>
      <c r="H40" s="78" t="s">
        <v>21</v>
      </c>
      <c r="I40" s="78" t="s">
        <v>21</v>
      </c>
      <c r="J40" s="78" t="s">
        <v>21</v>
      </c>
      <c r="K40" s="78" t="s">
        <v>21</v>
      </c>
      <c r="L40" s="76" t="s">
        <v>275</v>
      </c>
      <c r="M40" s="76" t="s">
        <v>275</v>
      </c>
      <c r="N40" s="77">
        <v>44012.311805555553</v>
      </c>
      <c r="O40" s="78">
        <v>514</v>
      </c>
      <c r="P40" s="78" t="s">
        <v>19</v>
      </c>
      <c r="Q40" s="78" t="s">
        <v>21</v>
      </c>
      <c r="R40" s="78" t="s">
        <v>22</v>
      </c>
      <c r="S40" s="78" t="s">
        <v>22</v>
      </c>
      <c r="T40" s="78" t="s">
        <v>22</v>
      </c>
      <c r="U40" s="79">
        <f t="shared" si="0"/>
        <v>25.874826864535763</v>
      </c>
      <c r="V40" s="80" t="s">
        <v>21</v>
      </c>
      <c r="W40" s="81">
        <v>-0.80230769230769228</v>
      </c>
      <c r="X40" s="80" t="s">
        <v>360</v>
      </c>
    </row>
    <row r="41" spans="1:24" x14ac:dyDescent="0.3">
      <c r="A41" s="75" t="str">
        <f>VLOOKUP(M41,[1]Sheet1!$A$2:$C$55,3,FALSE)</f>
        <v>7</v>
      </c>
      <c r="B41" s="78" t="s">
        <v>276</v>
      </c>
      <c r="C41" s="76" t="s">
        <v>277</v>
      </c>
      <c r="D41" s="76" t="s">
        <v>279</v>
      </c>
      <c r="E41" s="77">
        <v>34564</v>
      </c>
      <c r="F41" s="78">
        <v>180</v>
      </c>
      <c r="G41" s="78" t="s">
        <v>19</v>
      </c>
      <c r="H41" s="78" t="s">
        <v>21</v>
      </c>
      <c r="I41" s="78" t="s">
        <v>22</v>
      </c>
      <c r="J41" s="78" t="s">
        <v>22</v>
      </c>
      <c r="K41" s="78" t="s">
        <v>22</v>
      </c>
      <c r="L41" s="76" t="s">
        <v>281</v>
      </c>
      <c r="M41" s="76" t="s">
        <v>281</v>
      </c>
      <c r="N41" s="77">
        <v>43999.482638888891</v>
      </c>
      <c r="O41" s="78">
        <v>41.5</v>
      </c>
      <c r="P41" s="78" t="s">
        <v>25</v>
      </c>
      <c r="Q41" s="78" t="s">
        <v>21</v>
      </c>
      <c r="R41" s="78" t="s">
        <v>22</v>
      </c>
      <c r="S41" s="78" t="s">
        <v>22</v>
      </c>
      <c r="T41" s="78" t="s">
        <v>22</v>
      </c>
      <c r="U41" s="79">
        <f t="shared" si="0"/>
        <v>25.850637366818876</v>
      </c>
      <c r="V41" s="80" t="s">
        <v>22</v>
      </c>
      <c r="W41" s="81">
        <v>-0.76944444444444449</v>
      </c>
      <c r="X41" s="80" t="s">
        <v>359</v>
      </c>
    </row>
  </sheetData>
  <mergeCells count="3">
    <mergeCell ref="L2:T2"/>
    <mergeCell ref="C2:K2"/>
    <mergeCell ref="U2:X2"/>
  </mergeCells>
  <pageMargins left="0.7" right="0.5" top="1" bottom="1" header="0.51" footer="0.3"/>
  <pageSetup paperSize="3" scale="80" orientation="landscape" r:id="rId1"/>
  <headerFooter>
    <oddHeader>&amp;L&amp;"-,Bold"&amp;10Table I-6
Comparison of BEHP Results at Re-sampled Locations</oddHeader>
    <oddFooter>&amp;L&amp;8Pre-Design Investigation Phase 1
Data Evaluation Report, LDW Upper Reach&amp;R&amp;8February 2021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D48F-0DB8-433A-ABF2-D2A76CD9C710}">
  <dimension ref="A1:AK172"/>
  <sheetViews>
    <sheetView workbookViewId="0">
      <pane ySplit="2" topLeftCell="A159" activePane="bottomLeft" state="frozen"/>
      <selection activeCell="H15" sqref="H15"/>
      <selection pane="bottomLeft" activeCell="H15" sqref="H15"/>
    </sheetView>
  </sheetViews>
  <sheetFormatPr defaultRowHeight="14.4" x14ac:dyDescent="0.3"/>
  <cols>
    <col min="3" max="3" width="15.109375" customWidth="1"/>
    <col min="4" max="4" width="13.109375" bestFit="1" customWidth="1"/>
    <col min="5" max="5" width="18" bestFit="1" customWidth="1"/>
    <col min="6" max="6" width="16.109375" bestFit="1" customWidth="1"/>
    <col min="7" max="7" width="18" bestFit="1" customWidth="1"/>
    <col min="21" max="21" width="13.109375" bestFit="1" customWidth="1"/>
    <col min="22" max="22" width="14.5546875" bestFit="1" customWidth="1"/>
    <col min="23" max="23" width="13.109375" bestFit="1" customWidth="1"/>
    <col min="35" max="35" width="10.88671875" style="21" customWidth="1"/>
    <col min="36" max="37" width="9.109375" style="21"/>
  </cols>
  <sheetData>
    <row r="1" spans="1:37" x14ac:dyDescent="0.3">
      <c r="B1" s="29" t="s">
        <v>369</v>
      </c>
    </row>
    <row r="2" spans="1:37" s="1" customFormat="1" ht="55.2" x14ac:dyDescent="0.3">
      <c r="A2" s="11" t="s">
        <v>394</v>
      </c>
      <c r="B2" s="12" t="s">
        <v>0</v>
      </c>
      <c r="C2" s="17" t="s">
        <v>334</v>
      </c>
      <c r="D2" s="17" t="s">
        <v>344</v>
      </c>
      <c r="E2" s="17" t="s">
        <v>335</v>
      </c>
      <c r="F2" s="17" t="s">
        <v>345</v>
      </c>
      <c r="G2" s="17" t="s">
        <v>336</v>
      </c>
      <c r="H2" s="17" t="s">
        <v>346</v>
      </c>
      <c r="I2" s="17" t="s">
        <v>337</v>
      </c>
      <c r="J2" s="17" t="s">
        <v>338</v>
      </c>
      <c r="K2" s="17" t="s">
        <v>347</v>
      </c>
      <c r="L2" s="17" t="s">
        <v>339</v>
      </c>
      <c r="M2" s="17" t="s">
        <v>348</v>
      </c>
      <c r="N2" s="17" t="s">
        <v>349</v>
      </c>
      <c r="O2" s="17" t="s">
        <v>350</v>
      </c>
      <c r="P2" s="17" t="s">
        <v>340</v>
      </c>
      <c r="Q2" s="17" t="s">
        <v>341</v>
      </c>
      <c r="R2" s="17" t="s">
        <v>342</v>
      </c>
      <c r="S2" s="16" t="s">
        <v>1</v>
      </c>
      <c r="T2" s="16" t="s">
        <v>2</v>
      </c>
      <c r="U2" s="16" t="s">
        <v>3</v>
      </c>
      <c r="V2" s="16" t="s">
        <v>4</v>
      </c>
      <c r="W2" s="16" t="s">
        <v>343</v>
      </c>
      <c r="X2" s="16" t="s">
        <v>5</v>
      </c>
      <c r="Y2" s="16" t="s">
        <v>6</v>
      </c>
      <c r="Z2" s="16" t="s">
        <v>7</v>
      </c>
      <c r="AA2" s="16" t="s">
        <v>8</v>
      </c>
      <c r="AB2" s="16" t="s">
        <v>9</v>
      </c>
      <c r="AC2" s="16" t="s">
        <v>10</v>
      </c>
      <c r="AD2" s="16" t="s">
        <v>11</v>
      </c>
      <c r="AE2" s="16" t="s">
        <v>12</v>
      </c>
      <c r="AF2" s="16" t="s">
        <v>332</v>
      </c>
      <c r="AG2" s="16" t="s">
        <v>331</v>
      </c>
      <c r="AH2" s="30" t="s">
        <v>333</v>
      </c>
      <c r="AI2" s="31" t="s">
        <v>357</v>
      </c>
      <c r="AJ2" s="31" t="s">
        <v>363</v>
      </c>
      <c r="AK2" s="31" t="s">
        <v>358</v>
      </c>
    </row>
    <row r="3" spans="1:37" ht="26.25" customHeight="1" x14ac:dyDescent="0.3">
      <c r="A3" t="str">
        <f>INDEX('T3 PCBs'!$A$4:$A$53,MATCH(B3,'T3 PCBs'!$B$4:$B$53,0))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17</v>
      </c>
      <c r="H3" s="14">
        <v>42081</v>
      </c>
      <c r="I3" s="13" t="s">
        <v>282</v>
      </c>
      <c r="J3" s="15">
        <v>9.6999999999999993</v>
      </c>
      <c r="K3" s="13" t="s">
        <v>19</v>
      </c>
      <c r="L3" s="13" t="s">
        <v>283</v>
      </c>
      <c r="M3" s="13" t="s">
        <v>21</v>
      </c>
      <c r="N3" s="13" t="s">
        <v>22</v>
      </c>
      <c r="O3" s="13" t="s">
        <v>22</v>
      </c>
      <c r="P3" s="13" t="s">
        <v>22</v>
      </c>
      <c r="Q3" s="13"/>
      <c r="R3" s="13"/>
      <c r="S3" s="13" t="s">
        <v>23</v>
      </c>
      <c r="T3" s="13" t="s">
        <v>24</v>
      </c>
      <c r="U3" s="13" t="s">
        <v>24</v>
      </c>
      <c r="V3" s="13" t="s">
        <v>24</v>
      </c>
      <c r="W3" s="13" t="s">
        <v>24</v>
      </c>
      <c r="X3" s="14">
        <v>43987.457638888889</v>
      </c>
      <c r="Y3" s="13" t="s">
        <v>282</v>
      </c>
      <c r="Z3" s="15">
        <v>8.6</v>
      </c>
      <c r="AA3" s="13" t="s">
        <v>19</v>
      </c>
      <c r="AB3" s="13" t="s">
        <v>283</v>
      </c>
      <c r="AC3" s="13" t="s">
        <v>21</v>
      </c>
      <c r="AD3" s="13" t="s">
        <v>22</v>
      </c>
      <c r="AE3" s="13" t="s">
        <v>22</v>
      </c>
      <c r="AF3" s="13" t="s">
        <v>22</v>
      </c>
      <c r="AG3" s="13"/>
      <c r="AH3" s="13"/>
      <c r="AI3" s="21" t="str">
        <f t="shared" ref="AI3:AI34" si="0">IF(OR(P3="Yes",AF3="Yes"),"Yes","No")</f>
        <v>No</v>
      </c>
      <c r="AJ3" s="22">
        <f t="shared" ref="AJ3:AJ34" si="1">(Z3-J3)/J3</f>
        <v>-0.11340206185567007</v>
      </c>
      <c r="AK3" s="21" t="s">
        <v>359</v>
      </c>
    </row>
    <row r="4" spans="1:37" x14ac:dyDescent="0.3">
      <c r="A4" t="str">
        <f>INDEX('T3 PCBs'!$A$4:$A$53,MATCH(B4,'T3 PCBs'!$B$4:$B$53,0))</f>
        <v>1</v>
      </c>
      <c r="B4" s="13" t="s">
        <v>26</v>
      </c>
      <c r="C4" s="13" t="s">
        <v>33</v>
      </c>
      <c r="D4" s="13" t="s">
        <v>34</v>
      </c>
      <c r="E4" s="13" t="s">
        <v>35</v>
      </c>
      <c r="F4" s="13" t="s">
        <v>36</v>
      </c>
      <c r="G4" s="13" t="s">
        <v>37</v>
      </c>
      <c r="H4" s="14">
        <v>38229</v>
      </c>
      <c r="I4" s="13" t="s">
        <v>282</v>
      </c>
      <c r="J4" s="15">
        <v>6.56</v>
      </c>
      <c r="K4" s="13" t="s">
        <v>25</v>
      </c>
      <c r="L4" s="13" t="s">
        <v>283</v>
      </c>
      <c r="M4" s="13" t="s">
        <v>21</v>
      </c>
      <c r="N4" s="13" t="s">
        <v>22</v>
      </c>
      <c r="O4" s="13" t="s">
        <v>22</v>
      </c>
      <c r="P4" s="13" t="s">
        <v>22</v>
      </c>
      <c r="Q4" s="13"/>
      <c r="R4" s="13"/>
      <c r="S4" s="13" t="s">
        <v>23</v>
      </c>
      <c r="T4" s="13" t="s">
        <v>32</v>
      </c>
      <c r="U4" s="13" t="s">
        <v>32</v>
      </c>
      <c r="V4" s="13" t="s">
        <v>32</v>
      </c>
      <c r="W4" s="13" t="s">
        <v>32</v>
      </c>
      <c r="X4" s="14">
        <v>43992.484027777777</v>
      </c>
      <c r="Y4" s="13" t="s">
        <v>282</v>
      </c>
      <c r="Z4" s="15">
        <v>12.8</v>
      </c>
      <c r="AA4" s="13" t="s">
        <v>19</v>
      </c>
      <c r="AB4" s="13" t="s">
        <v>283</v>
      </c>
      <c r="AC4" s="13" t="s">
        <v>21</v>
      </c>
      <c r="AD4" s="13" t="s">
        <v>22</v>
      </c>
      <c r="AE4" s="13" t="s">
        <v>22</v>
      </c>
      <c r="AF4" s="13" t="s">
        <v>22</v>
      </c>
      <c r="AG4" s="13"/>
      <c r="AH4" s="13"/>
      <c r="AI4" s="21" t="str">
        <f t="shared" si="0"/>
        <v>No</v>
      </c>
      <c r="AJ4" s="22">
        <f t="shared" si="1"/>
        <v>0.95121951219512213</v>
      </c>
      <c r="AK4" s="21" t="s">
        <v>359</v>
      </c>
    </row>
    <row r="5" spans="1:37" x14ac:dyDescent="0.3">
      <c r="A5" t="str">
        <f>INDEX('T3 PCBs'!$A$4:$A$53,MATCH(B5,'T3 PCBs'!$B$4:$B$53,0))</f>
        <v>1</v>
      </c>
      <c r="B5" s="13" t="s">
        <v>26</v>
      </c>
      <c r="C5" s="13" t="s">
        <v>27</v>
      </c>
      <c r="D5" s="13" t="s">
        <v>28</v>
      </c>
      <c r="E5" s="13" t="s">
        <v>29</v>
      </c>
      <c r="F5" s="13" t="s">
        <v>30</v>
      </c>
      <c r="G5" s="13" t="s">
        <v>31</v>
      </c>
      <c r="H5" s="14">
        <v>38429</v>
      </c>
      <c r="I5" s="13" t="s">
        <v>282</v>
      </c>
      <c r="J5" s="15">
        <v>9.1999999999999993</v>
      </c>
      <c r="K5" s="13" t="s">
        <v>19</v>
      </c>
      <c r="L5" s="13" t="s">
        <v>283</v>
      </c>
      <c r="M5" s="13" t="s">
        <v>21</v>
      </c>
      <c r="N5" s="13" t="s">
        <v>22</v>
      </c>
      <c r="O5" s="13" t="s">
        <v>22</v>
      </c>
      <c r="P5" s="13" t="s">
        <v>22</v>
      </c>
      <c r="Q5" s="13"/>
      <c r="R5" s="13"/>
      <c r="S5" s="13" t="s">
        <v>23</v>
      </c>
      <c r="T5" s="13" t="s">
        <v>32</v>
      </c>
      <c r="U5" s="13" t="s">
        <v>32</v>
      </c>
      <c r="V5" s="13" t="s">
        <v>32</v>
      </c>
      <c r="W5" s="13" t="s">
        <v>32</v>
      </c>
      <c r="X5" s="14">
        <v>43992.484027777777</v>
      </c>
      <c r="Y5" s="13" t="s">
        <v>282</v>
      </c>
      <c r="Z5" s="15">
        <v>12.8</v>
      </c>
      <c r="AA5" s="13" t="s">
        <v>19</v>
      </c>
      <c r="AB5" s="13" t="s">
        <v>283</v>
      </c>
      <c r="AC5" s="13" t="s">
        <v>21</v>
      </c>
      <c r="AD5" s="13" t="s">
        <v>22</v>
      </c>
      <c r="AE5" s="13" t="s">
        <v>22</v>
      </c>
      <c r="AF5" s="13" t="s">
        <v>22</v>
      </c>
      <c r="AG5" s="13"/>
      <c r="AH5" s="13"/>
      <c r="AI5" s="21" t="str">
        <f t="shared" si="0"/>
        <v>No</v>
      </c>
      <c r="AJ5" s="22">
        <f t="shared" si="1"/>
        <v>0.39130434782608714</v>
      </c>
      <c r="AK5" s="21" t="s">
        <v>359</v>
      </c>
    </row>
    <row r="6" spans="1:37" x14ac:dyDescent="0.3">
      <c r="A6" t="str">
        <f>INDEX('T3 PCBs'!$A$4:$A$53,MATCH(B6,'T3 PCBs'!$B$4:$B$53,0))</f>
        <v>1</v>
      </c>
      <c r="B6" s="13" t="s">
        <v>26</v>
      </c>
      <c r="C6" s="13" t="s">
        <v>14</v>
      </c>
      <c r="D6" s="13" t="s">
        <v>44</v>
      </c>
      <c r="E6" s="13" t="s">
        <v>45</v>
      </c>
      <c r="F6" s="13" t="s">
        <v>46</v>
      </c>
      <c r="G6" s="13" t="s">
        <v>46</v>
      </c>
      <c r="H6" s="14">
        <v>42081</v>
      </c>
      <c r="I6" s="13" t="s">
        <v>282</v>
      </c>
      <c r="J6" s="15">
        <v>6.3</v>
      </c>
      <c r="K6" s="13" t="s">
        <v>19</v>
      </c>
      <c r="L6" s="13" t="s">
        <v>283</v>
      </c>
      <c r="M6" s="13" t="s">
        <v>21</v>
      </c>
      <c r="N6" s="13" t="s">
        <v>22</v>
      </c>
      <c r="O6" s="13" t="s">
        <v>22</v>
      </c>
      <c r="P6" s="13" t="s">
        <v>22</v>
      </c>
      <c r="Q6" s="13"/>
      <c r="R6" s="13"/>
      <c r="S6" s="13" t="s">
        <v>23</v>
      </c>
      <c r="T6" s="13" t="s">
        <v>47</v>
      </c>
      <c r="U6" s="13" t="s">
        <v>47</v>
      </c>
      <c r="V6" s="13" t="s">
        <v>47</v>
      </c>
      <c r="W6" s="13" t="s">
        <v>47</v>
      </c>
      <c r="X6" s="14">
        <v>43993.386111111111</v>
      </c>
      <c r="Y6" s="13" t="s">
        <v>282</v>
      </c>
      <c r="Z6" s="15">
        <v>4.87</v>
      </c>
      <c r="AA6" s="13" t="s">
        <v>19</v>
      </c>
      <c r="AB6" s="13" t="s">
        <v>283</v>
      </c>
      <c r="AC6" s="13" t="s">
        <v>21</v>
      </c>
      <c r="AD6" s="13" t="s">
        <v>22</v>
      </c>
      <c r="AE6" s="13" t="s">
        <v>22</v>
      </c>
      <c r="AF6" s="13" t="s">
        <v>22</v>
      </c>
      <c r="AG6" s="13"/>
      <c r="AH6" s="13"/>
      <c r="AI6" s="21" t="str">
        <f t="shared" si="0"/>
        <v>No</v>
      </c>
      <c r="AJ6" s="22">
        <f t="shared" si="1"/>
        <v>-0.22698412698412695</v>
      </c>
      <c r="AK6" s="21" t="s">
        <v>359</v>
      </c>
    </row>
    <row r="7" spans="1:37" x14ac:dyDescent="0.3">
      <c r="A7" t="str">
        <f>INDEX('T3 PCBs'!$A$4:$A$53,MATCH(B7,'T3 PCBs'!$B$4:$B$53,0))</f>
        <v>1</v>
      </c>
      <c r="B7" s="13" t="s">
        <v>26</v>
      </c>
      <c r="C7" s="13" t="s">
        <v>14</v>
      </c>
      <c r="D7" s="13" t="s">
        <v>48</v>
      </c>
      <c r="E7" s="13" t="s">
        <v>49</v>
      </c>
      <c r="F7" s="13" t="s">
        <v>50</v>
      </c>
      <c r="G7" s="13" t="s">
        <v>50</v>
      </c>
      <c r="H7" s="14">
        <v>42082</v>
      </c>
      <c r="I7" s="13" t="s">
        <v>282</v>
      </c>
      <c r="J7" s="15">
        <v>9.8000000000000007</v>
      </c>
      <c r="K7" s="13" t="s">
        <v>19</v>
      </c>
      <c r="L7" s="13" t="s">
        <v>283</v>
      </c>
      <c r="M7" s="13" t="s">
        <v>21</v>
      </c>
      <c r="N7" s="13" t="s">
        <v>22</v>
      </c>
      <c r="O7" s="13" t="s">
        <v>22</v>
      </c>
      <c r="P7" s="13" t="s">
        <v>22</v>
      </c>
      <c r="Q7" s="13"/>
      <c r="R7" s="13"/>
      <c r="S7" s="13" t="s">
        <v>23</v>
      </c>
      <c r="T7" s="13" t="s">
        <v>51</v>
      </c>
      <c r="U7" s="13" t="s">
        <v>51</v>
      </c>
      <c r="V7" s="13" t="s">
        <v>51</v>
      </c>
      <c r="W7" s="13" t="s">
        <v>51</v>
      </c>
      <c r="X7" s="14">
        <v>43987.561805555553</v>
      </c>
      <c r="Y7" s="13" t="s">
        <v>282</v>
      </c>
      <c r="Z7" s="15">
        <v>12.1</v>
      </c>
      <c r="AA7" s="13" t="s">
        <v>19</v>
      </c>
      <c r="AB7" s="13" t="s">
        <v>283</v>
      </c>
      <c r="AC7" s="13" t="s">
        <v>21</v>
      </c>
      <c r="AD7" s="13" t="s">
        <v>22</v>
      </c>
      <c r="AE7" s="13" t="s">
        <v>22</v>
      </c>
      <c r="AF7" s="13" t="s">
        <v>22</v>
      </c>
      <c r="AG7" s="13"/>
      <c r="AH7" s="13"/>
      <c r="AI7" s="21" t="str">
        <f t="shared" si="0"/>
        <v>No</v>
      </c>
      <c r="AJ7" s="22">
        <f t="shared" si="1"/>
        <v>0.23469387755102028</v>
      </c>
      <c r="AK7" s="21" t="s">
        <v>359</v>
      </c>
    </row>
    <row r="8" spans="1:37" x14ac:dyDescent="0.3">
      <c r="A8" t="str">
        <f>INDEX('T3 PCBs'!$A$4:$A$53,MATCH(B8,'T3 PCBs'!$B$4:$B$53,0))</f>
        <v>1</v>
      </c>
      <c r="B8" s="13" t="s">
        <v>52</v>
      </c>
      <c r="C8" s="13" t="s">
        <v>14</v>
      </c>
      <c r="D8" s="13" t="s">
        <v>53</v>
      </c>
      <c r="E8" s="13" t="s">
        <v>54</v>
      </c>
      <c r="F8" s="13" t="s">
        <v>55</v>
      </c>
      <c r="G8" s="13" t="s">
        <v>55</v>
      </c>
      <c r="H8" s="14">
        <v>42081</v>
      </c>
      <c r="I8" s="13" t="s">
        <v>282</v>
      </c>
      <c r="J8" s="15">
        <v>9.8000000000000007</v>
      </c>
      <c r="K8" s="13" t="s">
        <v>19</v>
      </c>
      <c r="L8" s="13" t="s">
        <v>283</v>
      </c>
      <c r="M8" s="13" t="s">
        <v>21</v>
      </c>
      <c r="N8" s="13" t="s">
        <v>22</v>
      </c>
      <c r="O8" s="13" t="s">
        <v>22</v>
      </c>
      <c r="P8" s="13" t="s">
        <v>22</v>
      </c>
      <c r="Q8" s="13"/>
      <c r="R8" s="13"/>
      <c r="S8" s="13" t="s">
        <v>23</v>
      </c>
      <c r="T8" s="13" t="s">
        <v>56</v>
      </c>
      <c r="U8" s="13" t="s">
        <v>56</v>
      </c>
      <c r="V8" s="13" t="s">
        <v>56</v>
      </c>
      <c r="W8" s="13" t="s">
        <v>56</v>
      </c>
      <c r="X8" s="14">
        <v>43992.536111111112</v>
      </c>
      <c r="Y8" s="13" t="s">
        <v>282</v>
      </c>
      <c r="Z8" s="15">
        <v>14.2</v>
      </c>
      <c r="AA8" s="13" t="s">
        <v>19</v>
      </c>
      <c r="AB8" s="13" t="s">
        <v>283</v>
      </c>
      <c r="AC8" s="13" t="s">
        <v>21</v>
      </c>
      <c r="AD8" s="13" t="s">
        <v>22</v>
      </c>
      <c r="AE8" s="13" t="s">
        <v>22</v>
      </c>
      <c r="AF8" s="13" t="s">
        <v>22</v>
      </c>
      <c r="AG8" s="13"/>
      <c r="AH8" s="13"/>
      <c r="AI8" s="21" t="str">
        <f t="shared" si="0"/>
        <v>No</v>
      </c>
      <c r="AJ8" s="22">
        <f t="shared" si="1"/>
        <v>0.44897959183673453</v>
      </c>
      <c r="AK8" s="21" t="s">
        <v>359</v>
      </c>
    </row>
    <row r="9" spans="1:37" x14ac:dyDescent="0.3">
      <c r="A9" t="str">
        <f>INDEX('T3 PCBs'!$A$4:$A$53,MATCH(B9,'T3 PCBs'!$B$4:$B$53,0))</f>
        <v>1</v>
      </c>
      <c r="B9" s="13" t="s">
        <v>52</v>
      </c>
      <c r="C9" s="13" t="s">
        <v>57</v>
      </c>
      <c r="D9" s="13" t="s">
        <v>58</v>
      </c>
      <c r="E9" s="13" t="s">
        <v>59</v>
      </c>
      <c r="F9" s="13" t="s">
        <v>60</v>
      </c>
      <c r="G9" s="13" t="s">
        <v>61</v>
      </c>
      <c r="H9" s="14">
        <v>36034</v>
      </c>
      <c r="I9" s="13" t="s">
        <v>282</v>
      </c>
      <c r="J9" s="15">
        <v>10.7</v>
      </c>
      <c r="K9" s="13" t="s">
        <v>19</v>
      </c>
      <c r="L9" s="13" t="s">
        <v>283</v>
      </c>
      <c r="M9" s="13" t="s">
        <v>21</v>
      </c>
      <c r="N9" s="13" t="s">
        <v>22</v>
      </c>
      <c r="O9" s="13" t="s">
        <v>22</v>
      </c>
      <c r="P9" s="13" t="s">
        <v>22</v>
      </c>
      <c r="Q9" s="13"/>
      <c r="R9" s="13"/>
      <c r="S9" s="13" t="s">
        <v>23</v>
      </c>
      <c r="T9" s="13" t="s">
        <v>62</v>
      </c>
      <c r="U9" s="13" t="s">
        <v>62</v>
      </c>
      <c r="V9" s="13" t="s">
        <v>62</v>
      </c>
      <c r="W9" s="13" t="s">
        <v>62</v>
      </c>
      <c r="X9" s="14">
        <v>43993.472222222219</v>
      </c>
      <c r="Y9" s="13" t="s">
        <v>282</v>
      </c>
      <c r="Z9" s="15">
        <v>10.8</v>
      </c>
      <c r="AA9" s="13" t="s">
        <v>19</v>
      </c>
      <c r="AB9" s="13" t="s">
        <v>283</v>
      </c>
      <c r="AC9" s="13" t="s">
        <v>21</v>
      </c>
      <c r="AD9" s="13" t="s">
        <v>22</v>
      </c>
      <c r="AE9" s="13" t="s">
        <v>22</v>
      </c>
      <c r="AF9" s="13" t="s">
        <v>22</v>
      </c>
      <c r="AG9" s="13"/>
      <c r="AH9" s="13"/>
      <c r="AI9" s="21" t="str">
        <f t="shared" si="0"/>
        <v>No</v>
      </c>
      <c r="AJ9" s="22">
        <f t="shared" si="1"/>
        <v>9.3457943925234974E-3</v>
      </c>
      <c r="AK9" s="21" t="s">
        <v>359</v>
      </c>
    </row>
    <row r="10" spans="1:37" x14ac:dyDescent="0.3">
      <c r="A10" t="str">
        <f>INDEX('T3 PCBs'!$A$4:$A$53,MATCH(B10,'T3 PCBs'!$B$4:$B$53,0))</f>
        <v>1</v>
      </c>
      <c r="B10" s="13" t="s">
        <v>52</v>
      </c>
      <c r="C10" s="13" t="s">
        <v>14</v>
      </c>
      <c r="D10" s="13" t="s">
        <v>63</v>
      </c>
      <c r="E10" s="13" t="s">
        <v>64</v>
      </c>
      <c r="F10" s="13" t="s">
        <v>65</v>
      </c>
      <c r="G10" s="13" t="s">
        <v>65</v>
      </c>
      <c r="H10" s="14">
        <v>42082</v>
      </c>
      <c r="I10" s="13" t="s">
        <v>282</v>
      </c>
      <c r="J10" s="15">
        <v>5.2</v>
      </c>
      <c r="K10" s="13" t="s">
        <v>19</v>
      </c>
      <c r="L10" s="13" t="s">
        <v>283</v>
      </c>
      <c r="M10" s="13" t="s">
        <v>21</v>
      </c>
      <c r="N10" s="13" t="s">
        <v>22</v>
      </c>
      <c r="O10" s="13" t="s">
        <v>22</v>
      </c>
      <c r="P10" s="13" t="s">
        <v>22</v>
      </c>
      <c r="Q10" s="13"/>
      <c r="R10" s="13"/>
      <c r="S10" s="13" t="s">
        <v>23</v>
      </c>
      <c r="T10" s="13" t="s">
        <v>66</v>
      </c>
      <c r="U10" s="13" t="s">
        <v>66</v>
      </c>
      <c r="V10" s="13" t="s">
        <v>66</v>
      </c>
      <c r="W10" s="13" t="s">
        <v>66</v>
      </c>
      <c r="X10" s="14">
        <v>43993.487500000003</v>
      </c>
      <c r="Y10" s="13" t="s">
        <v>282</v>
      </c>
      <c r="Z10" s="15">
        <v>8.9700000000000006</v>
      </c>
      <c r="AA10" s="13" t="s">
        <v>19</v>
      </c>
      <c r="AB10" s="13" t="s">
        <v>283</v>
      </c>
      <c r="AC10" s="13" t="s">
        <v>21</v>
      </c>
      <c r="AD10" s="13" t="s">
        <v>22</v>
      </c>
      <c r="AE10" s="13" t="s">
        <v>22</v>
      </c>
      <c r="AF10" s="13" t="s">
        <v>22</v>
      </c>
      <c r="AG10" s="13"/>
      <c r="AH10" s="13"/>
      <c r="AI10" s="21" t="str">
        <f t="shared" si="0"/>
        <v>No</v>
      </c>
      <c r="AJ10" s="22">
        <f t="shared" si="1"/>
        <v>0.72500000000000009</v>
      </c>
      <c r="AK10" s="21" t="s">
        <v>359</v>
      </c>
    </row>
    <row r="11" spans="1:37" x14ac:dyDescent="0.3">
      <c r="A11" t="str">
        <f>INDEX('T3 PCBs'!$A$4:$A$53,MATCH(B11,'T3 PCBs'!$B$4:$B$53,0))</f>
        <v>1</v>
      </c>
      <c r="B11" s="13" t="s">
        <v>67</v>
      </c>
      <c r="C11" s="13" t="s">
        <v>14</v>
      </c>
      <c r="D11" s="13" t="s">
        <v>68</v>
      </c>
      <c r="E11" s="13" t="s">
        <v>69</v>
      </c>
      <c r="F11" s="13" t="s">
        <v>70</v>
      </c>
      <c r="G11" s="13" t="s">
        <v>70</v>
      </c>
      <c r="H11" s="14">
        <v>42082</v>
      </c>
      <c r="I11" s="13" t="s">
        <v>282</v>
      </c>
      <c r="J11" s="15">
        <v>8.1999999999999993</v>
      </c>
      <c r="K11" s="13" t="s">
        <v>19</v>
      </c>
      <c r="L11" s="13" t="s">
        <v>283</v>
      </c>
      <c r="M11" s="13" t="s">
        <v>21</v>
      </c>
      <c r="N11" s="13" t="s">
        <v>22</v>
      </c>
      <c r="O11" s="13" t="s">
        <v>22</v>
      </c>
      <c r="P11" s="13" t="s">
        <v>22</v>
      </c>
      <c r="Q11" s="13"/>
      <c r="R11" s="13"/>
      <c r="S11" s="13" t="s">
        <v>23</v>
      </c>
      <c r="T11" s="13" t="s">
        <v>71</v>
      </c>
      <c r="U11" s="13" t="s">
        <v>71</v>
      </c>
      <c r="V11" s="13" t="s">
        <v>71</v>
      </c>
      <c r="W11" s="13" t="s">
        <v>71</v>
      </c>
      <c r="X11" s="14">
        <v>43992.581944444442</v>
      </c>
      <c r="Y11" s="13" t="s">
        <v>282</v>
      </c>
      <c r="Z11" s="15">
        <v>4.46</v>
      </c>
      <c r="AA11" s="13" t="s">
        <v>19</v>
      </c>
      <c r="AB11" s="13" t="s">
        <v>283</v>
      </c>
      <c r="AC11" s="13" t="s">
        <v>21</v>
      </c>
      <c r="AD11" s="13" t="s">
        <v>22</v>
      </c>
      <c r="AE11" s="13" t="s">
        <v>22</v>
      </c>
      <c r="AF11" s="13" t="s">
        <v>22</v>
      </c>
      <c r="AG11" s="13"/>
      <c r="AH11" s="13"/>
      <c r="AI11" s="21" t="str">
        <f t="shared" si="0"/>
        <v>No</v>
      </c>
      <c r="AJ11" s="22">
        <f t="shared" si="1"/>
        <v>-0.45609756097560972</v>
      </c>
      <c r="AK11" s="21" t="s">
        <v>359</v>
      </c>
    </row>
    <row r="12" spans="1:37" x14ac:dyDescent="0.3">
      <c r="A12" t="str">
        <f>INDEX('T3 PCBs'!$A$4:$A$53,MATCH(B12,'T3 PCBs'!$B$4:$B$53,0))</f>
        <v>1</v>
      </c>
      <c r="B12" s="13" t="s">
        <v>67</v>
      </c>
      <c r="C12" s="13" t="s">
        <v>27</v>
      </c>
      <c r="D12" s="13" t="s">
        <v>72</v>
      </c>
      <c r="E12" s="13" t="s">
        <v>73</v>
      </c>
      <c r="F12" s="13" t="s">
        <v>74</v>
      </c>
      <c r="G12" s="13" t="s">
        <v>75</v>
      </c>
      <c r="H12" s="14">
        <v>38419</v>
      </c>
      <c r="I12" s="13" t="s">
        <v>282</v>
      </c>
      <c r="J12" s="15">
        <v>5</v>
      </c>
      <c r="K12" s="13" t="s">
        <v>19</v>
      </c>
      <c r="L12" s="13" t="s">
        <v>283</v>
      </c>
      <c r="M12" s="13" t="s">
        <v>21</v>
      </c>
      <c r="N12" s="13" t="s">
        <v>22</v>
      </c>
      <c r="O12" s="13" t="s">
        <v>22</v>
      </c>
      <c r="P12" s="13" t="s">
        <v>22</v>
      </c>
      <c r="Q12" s="13"/>
      <c r="R12" s="13"/>
      <c r="S12" s="13" t="s">
        <v>23</v>
      </c>
      <c r="T12" s="13" t="s">
        <v>76</v>
      </c>
      <c r="U12" s="13" t="s">
        <v>76</v>
      </c>
      <c r="V12" s="13" t="s">
        <v>76</v>
      </c>
      <c r="W12" s="13" t="s">
        <v>76</v>
      </c>
      <c r="X12" s="14">
        <v>43993.453472222223</v>
      </c>
      <c r="Y12" s="13" t="s">
        <v>282</v>
      </c>
      <c r="Z12" s="15">
        <v>6.91</v>
      </c>
      <c r="AA12" s="13" t="s">
        <v>19</v>
      </c>
      <c r="AB12" s="13" t="s">
        <v>283</v>
      </c>
      <c r="AC12" s="13" t="s">
        <v>21</v>
      </c>
      <c r="AD12" s="13" t="s">
        <v>22</v>
      </c>
      <c r="AE12" s="13" t="s">
        <v>22</v>
      </c>
      <c r="AF12" s="13" t="s">
        <v>22</v>
      </c>
      <c r="AG12" s="13"/>
      <c r="AH12" s="13"/>
      <c r="AI12" s="21" t="str">
        <f t="shared" si="0"/>
        <v>No</v>
      </c>
      <c r="AJ12" s="22">
        <f t="shared" si="1"/>
        <v>0.38200000000000001</v>
      </c>
      <c r="AK12" s="21" t="s">
        <v>359</v>
      </c>
    </row>
    <row r="13" spans="1:37" x14ac:dyDescent="0.3">
      <c r="A13" t="str">
        <f>INDEX('T3 PCBs'!$A$4:$A$53,MATCH(B13,'T3 PCBs'!$B$4:$B$53,0))</f>
        <v>2</v>
      </c>
      <c r="B13" s="13" t="s">
        <v>77</v>
      </c>
      <c r="C13" s="13" t="s">
        <v>14</v>
      </c>
      <c r="D13" s="13" t="s">
        <v>78</v>
      </c>
      <c r="E13" s="13" t="s">
        <v>79</v>
      </c>
      <c r="F13" s="13" t="s">
        <v>80</v>
      </c>
      <c r="G13" s="13" t="s">
        <v>80</v>
      </c>
      <c r="H13" s="14">
        <v>42072</v>
      </c>
      <c r="I13" s="13" t="s">
        <v>282</v>
      </c>
      <c r="J13" s="15">
        <v>7.2</v>
      </c>
      <c r="K13" s="13" t="s">
        <v>19</v>
      </c>
      <c r="L13" s="13" t="s">
        <v>283</v>
      </c>
      <c r="M13" s="13" t="s">
        <v>21</v>
      </c>
      <c r="N13" s="13" t="s">
        <v>22</v>
      </c>
      <c r="O13" s="13" t="s">
        <v>22</v>
      </c>
      <c r="P13" s="13" t="s">
        <v>22</v>
      </c>
      <c r="Q13" s="13"/>
      <c r="R13" s="13"/>
      <c r="S13" s="13" t="s">
        <v>23</v>
      </c>
      <c r="T13" s="13" t="s">
        <v>81</v>
      </c>
      <c r="U13" s="13" t="s">
        <v>81</v>
      </c>
      <c r="V13" s="13" t="s">
        <v>81</v>
      </c>
      <c r="W13" s="13" t="s">
        <v>81</v>
      </c>
      <c r="X13" s="14">
        <v>43997.411805555559</v>
      </c>
      <c r="Y13" s="13" t="s">
        <v>282</v>
      </c>
      <c r="Z13" s="15">
        <v>4.7</v>
      </c>
      <c r="AA13" s="13" t="s">
        <v>25</v>
      </c>
      <c r="AB13" s="13" t="s">
        <v>283</v>
      </c>
      <c r="AC13" s="13" t="s">
        <v>21</v>
      </c>
      <c r="AD13" s="13" t="s">
        <v>22</v>
      </c>
      <c r="AE13" s="13" t="s">
        <v>22</v>
      </c>
      <c r="AF13" s="13" t="s">
        <v>22</v>
      </c>
      <c r="AG13" s="13"/>
      <c r="AH13" s="13"/>
      <c r="AI13" s="21" t="str">
        <f t="shared" si="0"/>
        <v>No</v>
      </c>
      <c r="AJ13" s="22">
        <f t="shared" si="1"/>
        <v>-0.34722222222222221</v>
      </c>
      <c r="AK13" s="21" t="s">
        <v>359</v>
      </c>
    </row>
    <row r="14" spans="1:37" x14ac:dyDescent="0.3">
      <c r="A14" t="str">
        <f>INDEX('T3 PCBs'!$A$4:$A$53,MATCH(B14,'T3 PCBs'!$B$4:$B$53,0))</f>
        <v>2</v>
      </c>
      <c r="B14" s="13" t="s">
        <v>82</v>
      </c>
      <c r="C14" s="13" t="s">
        <v>175</v>
      </c>
      <c r="D14" s="13" t="s">
        <v>284</v>
      </c>
      <c r="E14" s="13" t="s">
        <v>285</v>
      </c>
      <c r="F14" s="13" t="s">
        <v>286</v>
      </c>
      <c r="G14" s="13" t="s">
        <v>287</v>
      </c>
      <c r="H14" s="14">
        <v>35714.490277777775</v>
      </c>
      <c r="I14" s="13" t="s">
        <v>282</v>
      </c>
      <c r="J14" s="15">
        <v>13.6</v>
      </c>
      <c r="K14" s="13" t="s">
        <v>19</v>
      </c>
      <c r="L14" s="13" t="s">
        <v>283</v>
      </c>
      <c r="M14" s="13" t="s">
        <v>21</v>
      </c>
      <c r="N14" s="13" t="s">
        <v>22</v>
      </c>
      <c r="O14" s="13" t="s">
        <v>22</v>
      </c>
      <c r="P14" s="13" t="s">
        <v>22</v>
      </c>
      <c r="Q14" s="13"/>
      <c r="R14" s="13"/>
      <c r="S14" s="13" t="s">
        <v>23</v>
      </c>
      <c r="T14" s="13" t="s">
        <v>88</v>
      </c>
      <c r="U14" s="13" t="s">
        <v>88</v>
      </c>
      <c r="V14" s="13" t="s">
        <v>88</v>
      </c>
      <c r="W14" s="13" t="s">
        <v>88</v>
      </c>
      <c r="X14" s="14">
        <v>43997.361805555556</v>
      </c>
      <c r="Y14" s="13" t="s">
        <v>282</v>
      </c>
      <c r="Z14" s="15">
        <v>11.1</v>
      </c>
      <c r="AA14" s="13" t="s">
        <v>25</v>
      </c>
      <c r="AB14" s="13" t="s">
        <v>283</v>
      </c>
      <c r="AC14" s="13" t="s">
        <v>21</v>
      </c>
      <c r="AD14" s="13" t="s">
        <v>22</v>
      </c>
      <c r="AE14" s="13" t="s">
        <v>22</v>
      </c>
      <c r="AF14" s="13" t="s">
        <v>22</v>
      </c>
      <c r="AG14" s="13"/>
      <c r="AH14" s="13"/>
      <c r="AI14" s="21" t="str">
        <f t="shared" si="0"/>
        <v>No</v>
      </c>
      <c r="AJ14" s="22">
        <f t="shared" si="1"/>
        <v>-0.18382352941176472</v>
      </c>
      <c r="AK14" s="21" t="s">
        <v>359</v>
      </c>
    </row>
    <row r="15" spans="1:37" x14ac:dyDescent="0.3">
      <c r="A15" t="str">
        <f>INDEX('T3 PCBs'!$A$4:$A$53,MATCH(B15,'T3 PCBs'!$B$4:$B$53,0))</f>
        <v>2</v>
      </c>
      <c r="B15" s="13" t="s">
        <v>89</v>
      </c>
      <c r="C15" s="13" t="s">
        <v>57</v>
      </c>
      <c r="D15" s="13" t="s">
        <v>90</v>
      </c>
      <c r="E15" s="13" t="s">
        <v>91</v>
      </c>
      <c r="F15" s="13" t="s">
        <v>92</v>
      </c>
      <c r="G15" s="13" t="s">
        <v>93</v>
      </c>
      <c r="H15" s="14">
        <v>36032</v>
      </c>
      <c r="I15" s="13" t="s">
        <v>282</v>
      </c>
      <c r="J15" s="15">
        <v>15</v>
      </c>
      <c r="K15" s="13" t="s">
        <v>19</v>
      </c>
      <c r="L15" s="13" t="s">
        <v>283</v>
      </c>
      <c r="M15" s="13" t="s">
        <v>21</v>
      </c>
      <c r="N15" s="13" t="s">
        <v>22</v>
      </c>
      <c r="O15" s="13" t="s">
        <v>22</v>
      </c>
      <c r="P15" s="13" t="s">
        <v>22</v>
      </c>
      <c r="Q15" s="13"/>
      <c r="R15" s="13"/>
      <c r="S15" s="13" t="s">
        <v>23</v>
      </c>
      <c r="T15" s="13" t="s">
        <v>94</v>
      </c>
      <c r="U15" s="13" t="s">
        <v>94</v>
      </c>
      <c r="V15" s="13" t="s">
        <v>94</v>
      </c>
      <c r="W15" s="13" t="s">
        <v>94</v>
      </c>
      <c r="X15" s="14">
        <v>44001.311111111114</v>
      </c>
      <c r="Y15" s="13" t="s">
        <v>282</v>
      </c>
      <c r="Z15" s="15">
        <v>13.1</v>
      </c>
      <c r="AA15" s="13" t="s">
        <v>19</v>
      </c>
      <c r="AB15" s="13" t="s">
        <v>283</v>
      </c>
      <c r="AC15" s="13" t="s">
        <v>21</v>
      </c>
      <c r="AD15" s="13" t="s">
        <v>22</v>
      </c>
      <c r="AE15" s="13" t="s">
        <v>22</v>
      </c>
      <c r="AF15" s="13" t="s">
        <v>22</v>
      </c>
      <c r="AG15" s="13"/>
      <c r="AH15" s="13"/>
      <c r="AI15" s="21" t="str">
        <f t="shared" si="0"/>
        <v>No</v>
      </c>
      <c r="AJ15" s="22">
        <f t="shared" si="1"/>
        <v>-0.12666666666666668</v>
      </c>
      <c r="AK15" s="21" t="s">
        <v>359</v>
      </c>
    </row>
    <row r="16" spans="1:37" x14ac:dyDescent="0.3">
      <c r="A16" t="str">
        <f>INDEX('T3 PCBs'!$A$4:$A$53,MATCH(B16,'T3 PCBs'!$B$4:$B$53,0))</f>
        <v>3</v>
      </c>
      <c r="B16" s="13" t="s">
        <v>95</v>
      </c>
      <c r="C16" s="13" t="s">
        <v>96</v>
      </c>
      <c r="D16" s="13" t="s">
        <v>97</v>
      </c>
      <c r="E16" s="13" t="s">
        <v>98</v>
      </c>
      <c r="F16" s="13" t="s">
        <v>99</v>
      </c>
      <c r="G16" s="13" t="s">
        <v>100</v>
      </c>
      <c r="H16" s="14">
        <v>39014</v>
      </c>
      <c r="I16" s="13" t="s">
        <v>282</v>
      </c>
      <c r="J16" s="15">
        <v>8.6</v>
      </c>
      <c r="K16" s="13" t="s">
        <v>19</v>
      </c>
      <c r="L16" s="13" t="s">
        <v>283</v>
      </c>
      <c r="M16" s="13" t="s">
        <v>21</v>
      </c>
      <c r="N16" s="13" t="s">
        <v>22</v>
      </c>
      <c r="O16" s="13" t="s">
        <v>22</v>
      </c>
      <c r="P16" s="13" t="s">
        <v>22</v>
      </c>
      <c r="Q16" s="13"/>
      <c r="R16" s="13"/>
      <c r="S16" s="13" t="s">
        <v>23</v>
      </c>
      <c r="T16" s="13" t="s">
        <v>101</v>
      </c>
      <c r="U16" s="13" t="s">
        <v>101</v>
      </c>
      <c r="V16" s="13" t="s">
        <v>101</v>
      </c>
      <c r="W16" s="13" t="s">
        <v>101</v>
      </c>
      <c r="X16" s="14">
        <v>44008.425694444442</v>
      </c>
      <c r="Y16" s="13" t="s">
        <v>282</v>
      </c>
      <c r="Z16" s="15">
        <v>10.5</v>
      </c>
      <c r="AA16" s="13" t="s">
        <v>19</v>
      </c>
      <c r="AB16" s="13" t="s">
        <v>283</v>
      </c>
      <c r="AC16" s="13" t="s">
        <v>21</v>
      </c>
      <c r="AD16" s="13" t="s">
        <v>22</v>
      </c>
      <c r="AE16" s="13" t="s">
        <v>22</v>
      </c>
      <c r="AF16" s="13" t="s">
        <v>22</v>
      </c>
      <c r="AG16" s="13"/>
      <c r="AH16" s="13"/>
      <c r="AI16" s="21" t="str">
        <f t="shared" si="0"/>
        <v>No</v>
      </c>
      <c r="AJ16" s="22">
        <f t="shared" si="1"/>
        <v>0.22093023255813959</v>
      </c>
      <c r="AK16" s="21" t="s">
        <v>359</v>
      </c>
    </row>
    <row r="17" spans="1:37" x14ac:dyDescent="0.3">
      <c r="A17" t="str">
        <f>INDEX('T3 PCBs'!$A$4:$A$53,MATCH(B17,'T3 PCBs'!$B$4:$B$53,0))</f>
        <v>3</v>
      </c>
      <c r="B17" s="13" t="s">
        <v>102</v>
      </c>
      <c r="C17" s="13" t="s">
        <v>122</v>
      </c>
      <c r="D17" s="13" t="s">
        <v>298</v>
      </c>
      <c r="E17" s="13" t="s">
        <v>299</v>
      </c>
      <c r="F17" s="13" t="s">
        <v>300</v>
      </c>
      <c r="G17" s="13" t="s">
        <v>301</v>
      </c>
      <c r="H17" s="14">
        <v>38223.331944444442</v>
      </c>
      <c r="I17" s="13" t="s">
        <v>282</v>
      </c>
      <c r="J17" s="15">
        <v>8.3000000000000007</v>
      </c>
      <c r="K17" s="13" t="s">
        <v>19</v>
      </c>
      <c r="L17" s="13" t="s">
        <v>283</v>
      </c>
      <c r="M17" s="13" t="s">
        <v>21</v>
      </c>
      <c r="N17" s="13" t="s">
        <v>22</v>
      </c>
      <c r="O17" s="13" t="s">
        <v>22</v>
      </c>
      <c r="P17" s="13" t="s">
        <v>22</v>
      </c>
      <c r="Q17" s="13"/>
      <c r="R17" s="13"/>
      <c r="S17" s="13" t="s">
        <v>23</v>
      </c>
      <c r="T17" s="13" t="s">
        <v>302</v>
      </c>
      <c r="U17" s="13" t="s">
        <v>302</v>
      </c>
      <c r="V17" s="13" t="s">
        <v>302</v>
      </c>
      <c r="W17" s="13" t="s">
        <v>302</v>
      </c>
      <c r="X17" s="14">
        <v>44006.32916666667</v>
      </c>
      <c r="Y17" s="13" t="s">
        <v>282</v>
      </c>
      <c r="Z17" s="15">
        <v>8.5</v>
      </c>
      <c r="AA17" s="13" t="s">
        <v>19</v>
      </c>
      <c r="AB17" s="13" t="s">
        <v>283</v>
      </c>
      <c r="AC17" s="13" t="s">
        <v>21</v>
      </c>
      <c r="AD17" s="13" t="s">
        <v>22</v>
      </c>
      <c r="AE17" s="13" t="s">
        <v>22</v>
      </c>
      <c r="AF17" s="13" t="s">
        <v>22</v>
      </c>
      <c r="AG17" s="13"/>
      <c r="AH17" s="13"/>
      <c r="AI17" s="21" t="str">
        <f t="shared" si="0"/>
        <v>No</v>
      </c>
      <c r="AJ17" s="22">
        <f t="shared" si="1"/>
        <v>2.4096385542168586E-2</v>
      </c>
      <c r="AK17" s="21" t="s">
        <v>359</v>
      </c>
    </row>
    <row r="18" spans="1:37" x14ac:dyDescent="0.3">
      <c r="A18" t="str">
        <f>INDEX('T3 PCBs'!$A$4:$A$53,MATCH(B18,'T3 PCBs'!$B$4:$B$53,0))</f>
        <v>3</v>
      </c>
      <c r="B18" s="13" t="s">
        <v>102</v>
      </c>
      <c r="C18" s="13" t="s">
        <v>122</v>
      </c>
      <c r="D18" s="13" t="s">
        <v>288</v>
      </c>
      <c r="E18" s="13" t="s">
        <v>289</v>
      </c>
      <c r="F18" s="13" t="s">
        <v>290</v>
      </c>
      <c r="G18" s="13" t="s">
        <v>291</v>
      </c>
      <c r="H18" s="14">
        <v>38223.350694444445</v>
      </c>
      <c r="I18" s="13" t="s">
        <v>282</v>
      </c>
      <c r="J18" s="15">
        <v>11</v>
      </c>
      <c r="K18" s="13" t="s">
        <v>19</v>
      </c>
      <c r="L18" s="13" t="s">
        <v>283</v>
      </c>
      <c r="M18" s="13" t="s">
        <v>21</v>
      </c>
      <c r="N18" s="13" t="s">
        <v>22</v>
      </c>
      <c r="O18" s="13" t="s">
        <v>22</v>
      </c>
      <c r="P18" s="13" t="s">
        <v>22</v>
      </c>
      <c r="Q18" s="13"/>
      <c r="R18" s="13"/>
      <c r="S18" s="13" t="s">
        <v>23</v>
      </c>
      <c r="T18" s="13" t="s">
        <v>292</v>
      </c>
      <c r="U18" s="13" t="s">
        <v>292</v>
      </c>
      <c r="V18" s="13" t="s">
        <v>292</v>
      </c>
      <c r="W18" s="13" t="s">
        <v>292</v>
      </c>
      <c r="X18" s="14">
        <v>44006.345833333333</v>
      </c>
      <c r="Y18" s="13" t="s">
        <v>282</v>
      </c>
      <c r="Z18" s="15">
        <v>10</v>
      </c>
      <c r="AA18" s="13" t="s">
        <v>19</v>
      </c>
      <c r="AB18" s="13" t="s">
        <v>283</v>
      </c>
      <c r="AC18" s="13" t="s">
        <v>21</v>
      </c>
      <c r="AD18" s="13" t="s">
        <v>22</v>
      </c>
      <c r="AE18" s="13" t="s">
        <v>22</v>
      </c>
      <c r="AF18" s="13" t="s">
        <v>22</v>
      </c>
      <c r="AG18" s="13"/>
      <c r="AH18" s="13"/>
      <c r="AI18" s="21" t="str">
        <f t="shared" si="0"/>
        <v>No</v>
      </c>
      <c r="AJ18" s="22">
        <f t="shared" si="1"/>
        <v>-9.0909090909090912E-2</v>
      </c>
      <c r="AK18" s="21" t="s">
        <v>359</v>
      </c>
    </row>
    <row r="19" spans="1:37" x14ac:dyDescent="0.3">
      <c r="A19" t="str">
        <f>INDEX('T3 PCBs'!$A$4:$A$53,MATCH(B19,'T3 PCBs'!$B$4:$B$53,0))</f>
        <v>3</v>
      </c>
      <c r="B19" s="13" t="s">
        <v>102</v>
      </c>
      <c r="C19" s="13" t="s">
        <v>109</v>
      </c>
      <c r="D19" s="13" t="s">
        <v>110</v>
      </c>
      <c r="E19" s="13" t="s">
        <v>111</v>
      </c>
      <c r="F19" s="13" t="s">
        <v>112</v>
      </c>
      <c r="G19" s="13" t="s">
        <v>112</v>
      </c>
      <c r="H19" s="14">
        <v>40752.573611111111</v>
      </c>
      <c r="I19" s="13" t="s">
        <v>282</v>
      </c>
      <c r="J19" s="15">
        <v>10</v>
      </c>
      <c r="K19" s="13" t="s">
        <v>19</v>
      </c>
      <c r="L19" s="13" t="s">
        <v>283</v>
      </c>
      <c r="M19" s="13" t="s">
        <v>21</v>
      </c>
      <c r="N19" s="13" t="s">
        <v>22</v>
      </c>
      <c r="O19" s="13" t="s">
        <v>22</v>
      </c>
      <c r="P19" s="13" t="s">
        <v>22</v>
      </c>
      <c r="Q19" s="13"/>
      <c r="R19" s="13"/>
      <c r="S19" s="13" t="s">
        <v>23</v>
      </c>
      <c r="T19" s="13" t="s">
        <v>113</v>
      </c>
      <c r="U19" s="13" t="s">
        <v>113</v>
      </c>
      <c r="V19" s="13" t="s">
        <v>113</v>
      </c>
      <c r="W19" s="13" t="s">
        <v>113</v>
      </c>
      <c r="X19" s="14">
        <v>44007.316666666666</v>
      </c>
      <c r="Y19" s="13" t="s">
        <v>282</v>
      </c>
      <c r="Z19" s="15">
        <v>13.4</v>
      </c>
      <c r="AA19" s="13" t="s">
        <v>19</v>
      </c>
      <c r="AB19" s="13" t="s">
        <v>283</v>
      </c>
      <c r="AC19" s="13" t="s">
        <v>21</v>
      </c>
      <c r="AD19" s="13" t="s">
        <v>22</v>
      </c>
      <c r="AE19" s="13" t="s">
        <v>22</v>
      </c>
      <c r="AF19" s="13" t="s">
        <v>22</v>
      </c>
      <c r="AG19" s="13"/>
      <c r="AH19" s="13"/>
      <c r="AI19" s="21" t="str">
        <f t="shared" si="0"/>
        <v>No</v>
      </c>
      <c r="AJ19" s="22">
        <f t="shared" si="1"/>
        <v>0.34</v>
      </c>
      <c r="AK19" s="21" t="s">
        <v>359</v>
      </c>
    </row>
    <row r="20" spans="1:37" x14ac:dyDescent="0.3">
      <c r="A20" t="str">
        <f>INDEX('T3 PCBs'!$A$4:$A$53,MATCH(B20,'T3 PCBs'!$B$4:$B$53,0))</f>
        <v>4</v>
      </c>
      <c r="B20" s="13" t="s">
        <v>114</v>
      </c>
      <c r="C20" s="13" t="s">
        <v>115</v>
      </c>
      <c r="D20" s="13" t="s">
        <v>116</v>
      </c>
      <c r="E20" s="13" t="s">
        <v>116</v>
      </c>
      <c r="F20" s="13" t="s">
        <v>116</v>
      </c>
      <c r="G20" s="13" t="s">
        <v>117</v>
      </c>
      <c r="H20" s="14">
        <v>40828</v>
      </c>
      <c r="I20" s="13" t="s">
        <v>282</v>
      </c>
      <c r="J20" s="15">
        <v>10.8</v>
      </c>
      <c r="K20" s="13" t="s">
        <v>19</v>
      </c>
      <c r="L20" s="13" t="s">
        <v>283</v>
      </c>
      <c r="M20" s="13" t="s">
        <v>21</v>
      </c>
      <c r="N20" s="13" t="s">
        <v>22</v>
      </c>
      <c r="O20" s="13" t="s">
        <v>22</v>
      </c>
      <c r="P20" s="13" t="s">
        <v>22</v>
      </c>
      <c r="Q20" s="13"/>
      <c r="R20" s="13"/>
      <c r="S20" s="13" t="s">
        <v>23</v>
      </c>
      <c r="T20" s="13" t="s">
        <v>118</v>
      </c>
      <c r="U20" s="13" t="s">
        <v>118</v>
      </c>
      <c r="V20" s="13" t="s">
        <v>118</v>
      </c>
      <c r="W20" s="13" t="s">
        <v>118</v>
      </c>
      <c r="X20" s="14">
        <v>44005.374305555553</v>
      </c>
      <c r="Y20" s="13" t="s">
        <v>282</v>
      </c>
      <c r="Z20" s="15">
        <v>10.9</v>
      </c>
      <c r="AA20" s="13" t="s">
        <v>19</v>
      </c>
      <c r="AB20" s="13" t="s">
        <v>283</v>
      </c>
      <c r="AC20" s="13" t="s">
        <v>21</v>
      </c>
      <c r="AD20" s="13" t="s">
        <v>22</v>
      </c>
      <c r="AE20" s="13" t="s">
        <v>22</v>
      </c>
      <c r="AF20" s="13" t="s">
        <v>22</v>
      </c>
      <c r="AG20" s="13"/>
      <c r="AH20" s="13"/>
      <c r="AI20" s="21" t="str">
        <f t="shared" si="0"/>
        <v>No</v>
      </c>
      <c r="AJ20" s="22">
        <f t="shared" si="1"/>
        <v>9.2592592592592258E-3</v>
      </c>
      <c r="AK20" s="21" t="s">
        <v>359</v>
      </c>
    </row>
    <row r="21" spans="1:37" x14ac:dyDescent="0.3">
      <c r="A21" t="str">
        <f>INDEX('T3 PCBs'!$A$4:$A$53,MATCH(B21,'T3 PCBs'!$B$4:$B$53,0))</f>
        <v>4</v>
      </c>
      <c r="B21" s="13" t="s">
        <v>114</v>
      </c>
      <c r="C21" s="13" t="s">
        <v>115</v>
      </c>
      <c r="D21" s="13" t="s">
        <v>119</v>
      </c>
      <c r="E21" s="13" t="s">
        <v>119</v>
      </c>
      <c r="F21" s="13" t="s">
        <v>119</v>
      </c>
      <c r="G21" s="13" t="s">
        <v>120</v>
      </c>
      <c r="H21" s="14">
        <v>40828</v>
      </c>
      <c r="I21" s="13" t="s">
        <v>282</v>
      </c>
      <c r="J21" s="15">
        <v>9</v>
      </c>
      <c r="K21" s="13" t="s">
        <v>19</v>
      </c>
      <c r="L21" s="13" t="s">
        <v>283</v>
      </c>
      <c r="M21" s="13" t="s">
        <v>21</v>
      </c>
      <c r="N21" s="13" t="s">
        <v>22</v>
      </c>
      <c r="O21" s="13" t="s">
        <v>22</v>
      </c>
      <c r="P21" s="13" t="s">
        <v>22</v>
      </c>
      <c r="Q21" s="13"/>
      <c r="R21" s="13"/>
      <c r="S21" s="13" t="s">
        <v>23</v>
      </c>
      <c r="T21" s="13" t="s">
        <v>121</v>
      </c>
      <c r="U21" s="13" t="s">
        <v>121</v>
      </c>
      <c r="V21" s="13" t="s">
        <v>121</v>
      </c>
      <c r="W21" s="13" t="s">
        <v>121</v>
      </c>
      <c r="X21" s="14">
        <v>44006.362500000003</v>
      </c>
      <c r="Y21" s="13" t="s">
        <v>282</v>
      </c>
      <c r="Z21" s="15">
        <v>4.71</v>
      </c>
      <c r="AA21" s="13" t="s">
        <v>19</v>
      </c>
      <c r="AB21" s="13" t="s">
        <v>283</v>
      </c>
      <c r="AC21" s="13" t="s">
        <v>21</v>
      </c>
      <c r="AD21" s="13" t="s">
        <v>22</v>
      </c>
      <c r="AE21" s="13" t="s">
        <v>22</v>
      </c>
      <c r="AF21" s="13" t="s">
        <v>22</v>
      </c>
      <c r="AG21" s="13"/>
      <c r="AH21" s="13"/>
      <c r="AI21" s="21" t="str">
        <f t="shared" si="0"/>
        <v>No</v>
      </c>
      <c r="AJ21" s="22">
        <f t="shared" si="1"/>
        <v>-0.47666666666666668</v>
      </c>
      <c r="AK21" s="21" t="s">
        <v>359</v>
      </c>
    </row>
    <row r="22" spans="1:37" x14ac:dyDescent="0.3">
      <c r="A22" t="str">
        <f>INDEX('T3 PCBs'!$A$4:$A$53,MATCH(B22,'T3 PCBs'!$B$4:$B$53,0))</f>
        <v>4</v>
      </c>
      <c r="B22" s="13" t="s">
        <v>114</v>
      </c>
      <c r="C22" s="13" t="s">
        <v>122</v>
      </c>
      <c r="D22" s="13" t="s">
        <v>123</v>
      </c>
      <c r="E22" s="13" t="s">
        <v>124</v>
      </c>
      <c r="F22" s="13" t="s">
        <v>125</v>
      </c>
      <c r="G22" s="13" t="s">
        <v>126</v>
      </c>
      <c r="H22" s="14">
        <v>38224.538194444445</v>
      </c>
      <c r="I22" s="13" t="s">
        <v>282</v>
      </c>
      <c r="J22" s="15">
        <v>14</v>
      </c>
      <c r="K22" s="13" t="s">
        <v>19</v>
      </c>
      <c r="L22" s="13" t="s">
        <v>283</v>
      </c>
      <c r="M22" s="13" t="s">
        <v>21</v>
      </c>
      <c r="N22" s="13" t="s">
        <v>22</v>
      </c>
      <c r="O22" s="13" t="s">
        <v>22</v>
      </c>
      <c r="P22" s="13" t="s">
        <v>22</v>
      </c>
      <c r="Q22" s="13"/>
      <c r="R22" s="13"/>
      <c r="S22" s="13" t="s">
        <v>23</v>
      </c>
      <c r="T22" s="13" t="s">
        <v>127</v>
      </c>
      <c r="U22" s="13" t="s">
        <v>127</v>
      </c>
      <c r="V22" s="13" t="s">
        <v>127</v>
      </c>
      <c r="W22" s="13" t="s">
        <v>127</v>
      </c>
      <c r="X22" s="14">
        <v>44000.47152777778</v>
      </c>
      <c r="Y22" s="13" t="s">
        <v>282</v>
      </c>
      <c r="Z22" s="15">
        <v>12.5</v>
      </c>
      <c r="AA22" s="13" t="s">
        <v>19</v>
      </c>
      <c r="AB22" s="13" t="s">
        <v>283</v>
      </c>
      <c r="AC22" s="13" t="s">
        <v>21</v>
      </c>
      <c r="AD22" s="13" t="s">
        <v>22</v>
      </c>
      <c r="AE22" s="13" t="s">
        <v>22</v>
      </c>
      <c r="AF22" s="13" t="s">
        <v>22</v>
      </c>
      <c r="AG22" s="13"/>
      <c r="AH22" s="13"/>
      <c r="AI22" s="21" t="str">
        <f t="shared" si="0"/>
        <v>No</v>
      </c>
      <c r="AJ22" s="22">
        <f t="shared" si="1"/>
        <v>-0.10714285714285714</v>
      </c>
      <c r="AK22" s="21" t="s">
        <v>359</v>
      </c>
    </row>
    <row r="23" spans="1:37" x14ac:dyDescent="0.3">
      <c r="A23" t="str">
        <f>INDEX('T3 PCBs'!$A$4:$A$53,MATCH(B23,'T3 PCBs'!$B$4:$B$53,0))</f>
        <v>4</v>
      </c>
      <c r="B23" s="13" t="s">
        <v>114</v>
      </c>
      <c r="C23" s="13" t="s">
        <v>115</v>
      </c>
      <c r="D23" s="13" t="s">
        <v>131</v>
      </c>
      <c r="E23" s="13" t="s">
        <v>131</v>
      </c>
      <c r="F23" s="13" t="s">
        <v>131</v>
      </c>
      <c r="G23" s="13" t="s">
        <v>132</v>
      </c>
      <c r="H23" s="14">
        <v>40952</v>
      </c>
      <c r="I23" s="13" t="s">
        <v>282</v>
      </c>
      <c r="J23" s="15">
        <v>9.9</v>
      </c>
      <c r="K23" s="13" t="s">
        <v>19</v>
      </c>
      <c r="L23" s="13" t="s">
        <v>283</v>
      </c>
      <c r="M23" s="13" t="s">
        <v>21</v>
      </c>
      <c r="N23" s="13" t="s">
        <v>22</v>
      </c>
      <c r="O23" s="13" t="s">
        <v>22</v>
      </c>
      <c r="P23" s="13" t="s">
        <v>22</v>
      </c>
      <c r="Q23" s="13"/>
      <c r="R23" s="13"/>
      <c r="S23" s="13" t="s">
        <v>23</v>
      </c>
      <c r="T23" s="13" t="s">
        <v>133</v>
      </c>
      <c r="U23" s="13" t="s">
        <v>133</v>
      </c>
      <c r="V23" s="13" t="s">
        <v>133</v>
      </c>
      <c r="W23" s="13" t="s">
        <v>133</v>
      </c>
      <c r="X23" s="14">
        <v>44000.517361111109</v>
      </c>
      <c r="Y23" s="13" t="s">
        <v>282</v>
      </c>
      <c r="Z23" s="15">
        <v>10.4</v>
      </c>
      <c r="AA23" s="13" t="s">
        <v>19</v>
      </c>
      <c r="AB23" s="13" t="s">
        <v>283</v>
      </c>
      <c r="AC23" s="13" t="s">
        <v>21</v>
      </c>
      <c r="AD23" s="13" t="s">
        <v>22</v>
      </c>
      <c r="AE23" s="13" t="s">
        <v>22</v>
      </c>
      <c r="AF23" s="13" t="s">
        <v>22</v>
      </c>
      <c r="AG23" s="13"/>
      <c r="AH23" s="13"/>
      <c r="AI23" s="21" t="str">
        <f t="shared" si="0"/>
        <v>No</v>
      </c>
      <c r="AJ23" s="22">
        <f t="shared" si="1"/>
        <v>5.0505050505050504E-2</v>
      </c>
      <c r="AK23" s="21" t="s">
        <v>359</v>
      </c>
    </row>
    <row r="24" spans="1:37" x14ac:dyDescent="0.3">
      <c r="A24" t="str">
        <f>INDEX('T3 PCBs'!$A$4:$A$53,MATCH(B24,'T3 PCBs'!$B$4:$B$53,0))</f>
        <v>4</v>
      </c>
      <c r="B24" s="13" t="s">
        <v>114</v>
      </c>
      <c r="C24" s="13" t="s">
        <v>122</v>
      </c>
      <c r="D24" s="13" t="s">
        <v>134</v>
      </c>
      <c r="E24" s="13" t="s">
        <v>135</v>
      </c>
      <c r="F24" s="13" t="s">
        <v>136</v>
      </c>
      <c r="G24" s="13" t="s">
        <v>137</v>
      </c>
      <c r="H24" s="14">
        <v>38224.378472222219</v>
      </c>
      <c r="I24" s="13" t="s">
        <v>282</v>
      </c>
      <c r="J24" s="15">
        <v>6.3</v>
      </c>
      <c r="K24" s="13" t="s">
        <v>19</v>
      </c>
      <c r="L24" s="13" t="s">
        <v>283</v>
      </c>
      <c r="M24" s="13" t="s">
        <v>21</v>
      </c>
      <c r="N24" s="13" t="s">
        <v>22</v>
      </c>
      <c r="O24" s="13" t="s">
        <v>22</v>
      </c>
      <c r="P24" s="13" t="s">
        <v>22</v>
      </c>
      <c r="Q24" s="13"/>
      <c r="R24" s="13"/>
      <c r="S24" s="13" t="s">
        <v>23</v>
      </c>
      <c r="T24" s="13" t="s">
        <v>138</v>
      </c>
      <c r="U24" s="13" t="s">
        <v>138</v>
      </c>
      <c r="V24" s="13" t="s">
        <v>138</v>
      </c>
      <c r="W24" s="13" t="s">
        <v>138</v>
      </c>
      <c r="X24" s="14">
        <v>44007.298611111109</v>
      </c>
      <c r="Y24" s="13" t="s">
        <v>282</v>
      </c>
      <c r="Z24" s="15">
        <v>3.01</v>
      </c>
      <c r="AA24" s="13" t="s">
        <v>19</v>
      </c>
      <c r="AB24" s="13" t="s">
        <v>283</v>
      </c>
      <c r="AC24" s="13" t="s">
        <v>21</v>
      </c>
      <c r="AD24" s="13" t="s">
        <v>22</v>
      </c>
      <c r="AE24" s="13" t="s">
        <v>22</v>
      </c>
      <c r="AF24" s="13" t="s">
        <v>22</v>
      </c>
      <c r="AG24" s="13"/>
      <c r="AH24" s="13"/>
      <c r="AI24" s="21" t="str">
        <f t="shared" si="0"/>
        <v>No</v>
      </c>
      <c r="AJ24" s="22">
        <f t="shared" si="1"/>
        <v>-0.52222222222222225</v>
      </c>
      <c r="AK24" s="21" t="s">
        <v>359</v>
      </c>
    </row>
    <row r="25" spans="1:37" x14ac:dyDescent="0.3">
      <c r="A25" t="str">
        <f>INDEX('T3 PCBs'!$A$4:$A$53,MATCH(B25,'T3 PCBs'!$B$4:$B$53,0))</f>
        <v>6</v>
      </c>
      <c r="B25" s="13" t="s">
        <v>139</v>
      </c>
      <c r="C25" s="13" t="s">
        <v>122</v>
      </c>
      <c r="D25" s="13" t="s">
        <v>293</v>
      </c>
      <c r="E25" s="13" t="s">
        <v>294</v>
      </c>
      <c r="F25" s="13" t="s">
        <v>295</v>
      </c>
      <c r="G25" s="13" t="s">
        <v>296</v>
      </c>
      <c r="H25" s="14">
        <v>38224.315972222219</v>
      </c>
      <c r="I25" s="13" t="s">
        <v>282</v>
      </c>
      <c r="J25" s="15">
        <v>6.4</v>
      </c>
      <c r="K25" s="13" t="s">
        <v>19</v>
      </c>
      <c r="L25" s="13" t="s">
        <v>283</v>
      </c>
      <c r="M25" s="13" t="s">
        <v>21</v>
      </c>
      <c r="N25" s="13" t="s">
        <v>22</v>
      </c>
      <c r="O25" s="13" t="s">
        <v>22</v>
      </c>
      <c r="P25" s="13" t="s">
        <v>22</v>
      </c>
      <c r="Q25" s="13"/>
      <c r="R25" s="13"/>
      <c r="S25" s="13" t="s">
        <v>23</v>
      </c>
      <c r="T25" s="13" t="s">
        <v>297</v>
      </c>
      <c r="U25" s="13" t="s">
        <v>297</v>
      </c>
      <c r="V25" s="13" t="s">
        <v>297</v>
      </c>
      <c r="W25" s="13" t="s">
        <v>297</v>
      </c>
      <c r="X25" s="14">
        <v>44006.384027777778</v>
      </c>
      <c r="Y25" s="13" t="s">
        <v>282</v>
      </c>
      <c r="Z25" s="15">
        <v>9.84</v>
      </c>
      <c r="AA25" s="13" t="s">
        <v>19</v>
      </c>
      <c r="AB25" s="13" t="s">
        <v>283</v>
      </c>
      <c r="AC25" s="13" t="s">
        <v>21</v>
      </c>
      <c r="AD25" s="13" t="s">
        <v>22</v>
      </c>
      <c r="AE25" s="13" t="s">
        <v>22</v>
      </c>
      <c r="AF25" s="13" t="s">
        <v>22</v>
      </c>
      <c r="AG25" s="13"/>
      <c r="AH25" s="13"/>
      <c r="AI25" s="21" t="str">
        <f t="shared" si="0"/>
        <v>No</v>
      </c>
      <c r="AJ25" s="22">
        <f t="shared" si="1"/>
        <v>0.53749999999999987</v>
      </c>
      <c r="AK25" s="21" t="s">
        <v>359</v>
      </c>
    </row>
    <row r="26" spans="1:37" x14ac:dyDescent="0.3">
      <c r="A26" t="str">
        <f>INDEX('T3 PCBs'!$A$4:$A$53,MATCH(B26,'T3 PCBs'!$B$4:$B$53,0))</f>
        <v>6</v>
      </c>
      <c r="B26" s="13" t="s">
        <v>139</v>
      </c>
      <c r="C26" s="13" t="s">
        <v>27</v>
      </c>
      <c r="D26" s="13" t="s">
        <v>140</v>
      </c>
      <c r="E26" s="13" t="s">
        <v>141</v>
      </c>
      <c r="F26" s="13" t="s">
        <v>142</v>
      </c>
      <c r="G26" s="13" t="s">
        <v>143</v>
      </c>
      <c r="H26" s="14">
        <v>38419</v>
      </c>
      <c r="I26" s="13" t="s">
        <v>282</v>
      </c>
      <c r="J26" s="15">
        <v>10.4</v>
      </c>
      <c r="K26" s="13" t="s">
        <v>19</v>
      </c>
      <c r="L26" s="13" t="s">
        <v>283</v>
      </c>
      <c r="M26" s="13" t="s">
        <v>21</v>
      </c>
      <c r="N26" s="13" t="s">
        <v>22</v>
      </c>
      <c r="O26" s="13" t="s">
        <v>22</v>
      </c>
      <c r="P26" s="13" t="s">
        <v>22</v>
      </c>
      <c r="Q26" s="13"/>
      <c r="R26" s="13"/>
      <c r="S26" s="13" t="s">
        <v>23</v>
      </c>
      <c r="T26" s="13" t="s">
        <v>144</v>
      </c>
      <c r="U26" s="13" t="s">
        <v>144</v>
      </c>
      <c r="V26" s="13" t="s">
        <v>144</v>
      </c>
      <c r="W26" s="13" t="s">
        <v>144</v>
      </c>
      <c r="X26" s="14">
        <v>43999.600694444445</v>
      </c>
      <c r="Y26" s="13" t="s">
        <v>282</v>
      </c>
      <c r="Z26" s="15">
        <v>9.02</v>
      </c>
      <c r="AA26" s="13" t="s">
        <v>19</v>
      </c>
      <c r="AB26" s="13" t="s">
        <v>283</v>
      </c>
      <c r="AC26" s="13" t="s">
        <v>21</v>
      </c>
      <c r="AD26" s="13" t="s">
        <v>22</v>
      </c>
      <c r="AE26" s="13" t="s">
        <v>22</v>
      </c>
      <c r="AF26" s="13" t="s">
        <v>22</v>
      </c>
      <c r="AG26" s="13"/>
      <c r="AH26" s="13"/>
      <c r="AI26" s="21" t="str">
        <f t="shared" si="0"/>
        <v>No</v>
      </c>
      <c r="AJ26" s="22">
        <f t="shared" si="1"/>
        <v>-0.13269230769230778</v>
      </c>
      <c r="AK26" s="21" t="s">
        <v>359</v>
      </c>
    </row>
    <row r="27" spans="1:37" x14ac:dyDescent="0.3">
      <c r="A27" t="str">
        <f>INDEX('T3 PCBs'!$A$4:$A$53,MATCH(B27,'T3 PCBs'!$B$4:$B$53,0))</f>
        <v>6</v>
      </c>
      <c r="B27" s="13" t="s">
        <v>139</v>
      </c>
      <c r="C27" s="13" t="s">
        <v>57</v>
      </c>
      <c r="D27" s="13" t="s">
        <v>145</v>
      </c>
      <c r="E27" s="13" t="s">
        <v>146</v>
      </c>
      <c r="F27" s="13" t="s">
        <v>147</v>
      </c>
      <c r="G27" s="13" t="s">
        <v>148</v>
      </c>
      <c r="H27" s="14">
        <v>36038</v>
      </c>
      <c r="I27" s="13" t="s">
        <v>282</v>
      </c>
      <c r="J27" s="15">
        <v>12</v>
      </c>
      <c r="K27" s="13" t="s">
        <v>19</v>
      </c>
      <c r="L27" s="13" t="s">
        <v>283</v>
      </c>
      <c r="M27" s="13" t="s">
        <v>21</v>
      </c>
      <c r="N27" s="13" t="s">
        <v>22</v>
      </c>
      <c r="O27" s="13" t="s">
        <v>22</v>
      </c>
      <c r="P27" s="13" t="s">
        <v>22</v>
      </c>
      <c r="Q27" s="13"/>
      <c r="R27" s="13"/>
      <c r="S27" s="13" t="s">
        <v>23</v>
      </c>
      <c r="T27" s="13" t="s">
        <v>149</v>
      </c>
      <c r="U27" s="13" t="s">
        <v>149</v>
      </c>
      <c r="V27" s="13" t="s">
        <v>149</v>
      </c>
      <c r="W27" s="13" t="s">
        <v>149</v>
      </c>
      <c r="X27" s="14">
        <v>43992.381249999999</v>
      </c>
      <c r="Y27" s="13" t="s">
        <v>282</v>
      </c>
      <c r="Z27" s="15">
        <v>17</v>
      </c>
      <c r="AA27" s="13" t="s">
        <v>19</v>
      </c>
      <c r="AB27" s="13" t="s">
        <v>283</v>
      </c>
      <c r="AC27" s="13" t="s">
        <v>21</v>
      </c>
      <c r="AD27" s="13" t="s">
        <v>22</v>
      </c>
      <c r="AE27" s="13" t="s">
        <v>22</v>
      </c>
      <c r="AF27" s="13" t="s">
        <v>22</v>
      </c>
      <c r="AG27" s="13"/>
      <c r="AH27" s="13"/>
      <c r="AI27" s="21" t="str">
        <f t="shared" si="0"/>
        <v>No</v>
      </c>
      <c r="AJ27" s="22">
        <f t="shared" si="1"/>
        <v>0.41666666666666669</v>
      </c>
      <c r="AK27" s="21" t="s">
        <v>359</v>
      </c>
    </row>
    <row r="28" spans="1:37" x14ac:dyDescent="0.3">
      <c r="A28" t="str">
        <f>INDEX('T3 PCBs'!$A$4:$A$53,MATCH(B28,'T3 PCBs'!$B$4:$B$53,0))</f>
        <v>6</v>
      </c>
      <c r="B28" s="13" t="s">
        <v>139</v>
      </c>
      <c r="C28" s="13" t="s">
        <v>122</v>
      </c>
      <c r="D28" s="13" t="s">
        <v>150</v>
      </c>
      <c r="E28" s="13" t="s">
        <v>151</v>
      </c>
      <c r="F28" s="13" t="s">
        <v>152</v>
      </c>
      <c r="G28" s="13" t="s">
        <v>153</v>
      </c>
      <c r="H28" s="14">
        <v>38225.474305555559</v>
      </c>
      <c r="I28" s="13" t="s">
        <v>282</v>
      </c>
      <c r="J28" s="15">
        <v>14</v>
      </c>
      <c r="K28" s="13" t="s">
        <v>19</v>
      </c>
      <c r="L28" s="13" t="s">
        <v>283</v>
      </c>
      <c r="M28" s="13" t="s">
        <v>21</v>
      </c>
      <c r="N28" s="13" t="s">
        <v>22</v>
      </c>
      <c r="O28" s="13" t="s">
        <v>22</v>
      </c>
      <c r="P28" s="13" t="s">
        <v>22</v>
      </c>
      <c r="Q28" s="13"/>
      <c r="R28" s="13"/>
      <c r="S28" s="13" t="s">
        <v>23</v>
      </c>
      <c r="T28" s="13" t="s">
        <v>154</v>
      </c>
      <c r="U28" s="13" t="s">
        <v>154</v>
      </c>
      <c r="V28" s="13" t="s">
        <v>154</v>
      </c>
      <c r="W28" s="13" t="s">
        <v>154</v>
      </c>
      <c r="X28" s="14">
        <v>43998.341666666667</v>
      </c>
      <c r="Y28" s="13" t="s">
        <v>282</v>
      </c>
      <c r="Z28" s="15">
        <v>18</v>
      </c>
      <c r="AA28" s="13" t="s">
        <v>19</v>
      </c>
      <c r="AB28" s="13" t="s">
        <v>283</v>
      </c>
      <c r="AC28" s="13" t="s">
        <v>21</v>
      </c>
      <c r="AD28" s="13" t="s">
        <v>22</v>
      </c>
      <c r="AE28" s="13" t="s">
        <v>22</v>
      </c>
      <c r="AF28" s="13" t="s">
        <v>22</v>
      </c>
      <c r="AG28" s="13"/>
      <c r="AH28" s="13"/>
      <c r="AI28" s="21" t="str">
        <f t="shared" si="0"/>
        <v>No</v>
      </c>
      <c r="AJ28" s="22">
        <f t="shared" si="1"/>
        <v>0.2857142857142857</v>
      </c>
      <c r="AK28" s="21" t="s">
        <v>359</v>
      </c>
    </row>
    <row r="29" spans="1:37" x14ac:dyDescent="0.3">
      <c r="A29" t="str">
        <f>INDEX('T3 PCBs'!$A$4:$A$53,MATCH(B29,'T3 PCBs'!$B$4:$B$53,0))</f>
        <v>6</v>
      </c>
      <c r="B29" s="13" t="s">
        <v>139</v>
      </c>
      <c r="C29" s="13" t="s">
        <v>57</v>
      </c>
      <c r="D29" s="13" t="s">
        <v>155</v>
      </c>
      <c r="E29" s="13" t="s">
        <v>156</v>
      </c>
      <c r="F29" s="13" t="s">
        <v>157</v>
      </c>
      <c r="G29" s="13" t="s">
        <v>158</v>
      </c>
      <c r="H29" s="14">
        <v>36031</v>
      </c>
      <c r="I29" s="13" t="s">
        <v>282</v>
      </c>
      <c r="J29" s="15">
        <v>20.8</v>
      </c>
      <c r="K29" s="13" t="s">
        <v>19</v>
      </c>
      <c r="L29" s="13" t="s">
        <v>283</v>
      </c>
      <c r="M29" s="13" t="s">
        <v>21</v>
      </c>
      <c r="N29" s="13" t="s">
        <v>22</v>
      </c>
      <c r="O29" s="13" t="s">
        <v>22</v>
      </c>
      <c r="P29" s="13" t="s">
        <v>22</v>
      </c>
      <c r="Q29" s="13"/>
      <c r="R29" s="13"/>
      <c r="S29" s="13" t="s">
        <v>23</v>
      </c>
      <c r="T29" s="13" t="s">
        <v>159</v>
      </c>
      <c r="U29" s="13" t="s">
        <v>159</v>
      </c>
      <c r="V29" s="13" t="s">
        <v>159</v>
      </c>
      <c r="W29" s="13" t="s">
        <v>159</v>
      </c>
      <c r="X29" s="14">
        <v>43998.365972222222</v>
      </c>
      <c r="Y29" s="13" t="s">
        <v>282</v>
      </c>
      <c r="Z29" s="15">
        <v>22.9</v>
      </c>
      <c r="AA29" s="13" t="s">
        <v>19</v>
      </c>
      <c r="AB29" s="13" t="s">
        <v>283</v>
      </c>
      <c r="AC29" s="13" t="s">
        <v>21</v>
      </c>
      <c r="AD29" s="13" t="s">
        <v>22</v>
      </c>
      <c r="AE29" s="13" t="s">
        <v>22</v>
      </c>
      <c r="AF29" s="13" t="s">
        <v>22</v>
      </c>
      <c r="AG29" s="13"/>
      <c r="AH29" s="13"/>
      <c r="AI29" s="21" t="str">
        <f t="shared" si="0"/>
        <v>No</v>
      </c>
      <c r="AJ29" s="22">
        <f t="shared" si="1"/>
        <v>0.10096153846153835</v>
      </c>
      <c r="AK29" s="21" t="s">
        <v>359</v>
      </c>
    </row>
    <row r="30" spans="1:37" x14ac:dyDescent="0.3">
      <c r="A30" t="str">
        <f>INDEX('T3 PCBs'!$A$4:$A$53,MATCH(B30,'T3 PCBs'!$B$4:$B$53,0))</f>
        <v>6</v>
      </c>
      <c r="B30" s="13" t="s">
        <v>139</v>
      </c>
      <c r="C30" s="13" t="s">
        <v>57</v>
      </c>
      <c r="D30" s="13" t="s">
        <v>160</v>
      </c>
      <c r="E30" s="13" t="s">
        <v>161</v>
      </c>
      <c r="F30" s="13" t="s">
        <v>162</v>
      </c>
      <c r="G30" s="13" t="s">
        <v>163</v>
      </c>
      <c r="H30" s="14">
        <v>36039</v>
      </c>
      <c r="I30" s="13" t="s">
        <v>282</v>
      </c>
      <c r="J30" s="15">
        <v>17.5</v>
      </c>
      <c r="K30" s="13" t="s">
        <v>19</v>
      </c>
      <c r="L30" s="13" t="s">
        <v>283</v>
      </c>
      <c r="M30" s="13" t="s">
        <v>21</v>
      </c>
      <c r="N30" s="13" t="s">
        <v>22</v>
      </c>
      <c r="O30" s="13" t="s">
        <v>22</v>
      </c>
      <c r="P30" s="13" t="s">
        <v>22</v>
      </c>
      <c r="Q30" s="13"/>
      <c r="R30" s="13"/>
      <c r="S30" s="13" t="s">
        <v>23</v>
      </c>
      <c r="T30" s="13" t="s">
        <v>164</v>
      </c>
      <c r="U30" s="13" t="s">
        <v>164</v>
      </c>
      <c r="V30" s="13" t="s">
        <v>164</v>
      </c>
      <c r="W30" s="13" t="s">
        <v>164</v>
      </c>
      <c r="X30" s="14">
        <v>43998.451388888891</v>
      </c>
      <c r="Y30" s="13" t="s">
        <v>282</v>
      </c>
      <c r="Z30" s="15">
        <v>19.8</v>
      </c>
      <c r="AA30" s="13" t="s">
        <v>19</v>
      </c>
      <c r="AB30" s="13" t="s">
        <v>283</v>
      </c>
      <c r="AC30" s="13" t="s">
        <v>21</v>
      </c>
      <c r="AD30" s="13" t="s">
        <v>22</v>
      </c>
      <c r="AE30" s="13" t="s">
        <v>22</v>
      </c>
      <c r="AF30" s="13" t="s">
        <v>22</v>
      </c>
      <c r="AG30" s="13"/>
      <c r="AH30" s="13"/>
      <c r="AI30" s="21" t="str">
        <f t="shared" si="0"/>
        <v>No</v>
      </c>
      <c r="AJ30" s="22">
        <f t="shared" si="1"/>
        <v>0.13142857142857148</v>
      </c>
      <c r="AK30" s="21" t="s">
        <v>359</v>
      </c>
    </row>
    <row r="31" spans="1:37" x14ac:dyDescent="0.3">
      <c r="A31" t="str">
        <f>INDEX('T3 PCBs'!$A$4:$A$53,MATCH(B31,'T3 PCBs'!$B$4:$B$53,0))</f>
        <v>6</v>
      </c>
      <c r="B31" s="13" t="s">
        <v>139</v>
      </c>
      <c r="C31" s="13" t="s">
        <v>122</v>
      </c>
      <c r="D31" s="13" t="s">
        <v>165</v>
      </c>
      <c r="E31" s="13" t="s">
        <v>166</v>
      </c>
      <c r="F31" s="13" t="s">
        <v>167</v>
      </c>
      <c r="G31" s="13" t="s">
        <v>168</v>
      </c>
      <c r="H31" s="14">
        <v>38223.645833333336</v>
      </c>
      <c r="I31" s="13" t="s">
        <v>282</v>
      </c>
      <c r="J31" s="15">
        <v>20</v>
      </c>
      <c r="K31" s="13" t="s">
        <v>19</v>
      </c>
      <c r="L31" s="13" t="s">
        <v>283</v>
      </c>
      <c r="M31" s="13" t="s">
        <v>21</v>
      </c>
      <c r="N31" s="13" t="s">
        <v>22</v>
      </c>
      <c r="O31" s="13" t="s">
        <v>22</v>
      </c>
      <c r="P31" s="13" t="s">
        <v>22</v>
      </c>
      <c r="Q31" s="13"/>
      <c r="R31" s="13"/>
      <c r="S31" s="13" t="s">
        <v>23</v>
      </c>
      <c r="T31" s="13" t="s">
        <v>169</v>
      </c>
      <c r="U31" s="13" t="s">
        <v>169</v>
      </c>
      <c r="V31" s="13" t="s">
        <v>169</v>
      </c>
      <c r="W31" s="13" t="s">
        <v>169</v>
      </c>
      <c r="X31" s="14">
        <v>43997.46597222222</v>
      </c>
      <c r="Y31" s="13" t="s">
        <v>282</v>
      </c>
      <c r="Z31" s="15">
        <v>24.4</v>
      </c>
      <c r="AA31" s="13" t="s">
        <v>25</v>
      </c>
      <c r="AB31" s="13" t="s">
        <v>283</v>
      </c>
      <c r="AC31" s="13" t="s">
        <v>21</v>
      </c>
      <c r="AD31" s="13" t="s">
        <v>22</v>
      </c>
      <c r="AE31" s="13" t="s">
        <v>22</v>
      </c>
      <c r="AF31" s="13" t="s">
        <v>22</v>
      </c>
      <c r="AG31" s="13"/>
      <c r="AH31" s="13"/>
      <c r="AI31" s="21" t="str">
        <f t="shared" si="0"/>
        <v>No</v>
      </c>
      <c r="AJ31" s="22">
        <f t="shared" si="1"/>
        <v>0.21999999999999992</v>
      </c>
      <c r="AK31" s="21" t="s">
        <v>359</v>
      </c>
    </row>
    <row r="32" spans="1:37" x14ac:dyDescent="0.3">
      <c r="A32" t="str">
        <f>INDEX('T3 PCBs'!$A$4:$A$53,MATCH(B32,'T3 PCBs'!$B$4:$B$53,0))</f>
        <v>6</v>
      </c>
      <c r="B32" s="13" t="s">
        <v>139</v>
      </c>
      <c r="C32" s="13" t="s">
        <v>122</v>
      </c>
      <c r="D32" s="13" t="s">
        <v>170</v>
      </c>
      <c r="E32" s="13" t="s">
        <v>171</v>
      </c>
      <c r="F32" s="13" t="s">
        <v>172</v>
      </c>
      <c r="G32" s="13" t="s">
        <v>173</v>
      </c>
      <c r="H32" s="14">
        <v>38223.600694444445</v>
      </c>
      <c r="I32" s="13" t="s">
        <v>282</v>
      </c>
      <c r="J32" s="15">
        <v>20</v>
      </c>
      <c r="K32" s="13" t="s">
        <v>19</v>
      </c>
      <c r="L32" s="13" t="s">
        <v>283</v>
      </c>
      <c r="M32" s="13" t="s">
        <v>21</v>
      </c>
      <c r="N32" s="13" t="s">
        <v>22</v>
      </c>
      <c r="O32" s="13" t="s">
        <v>22</v>
      </c>
      <c r="P32" s="13" t="s">
        <v>22</v>
      </c>
      <c r="Q32" s="13"/>
      <c r="R32" s="13"/>
      <c r="S32" s="13" t="s">
        <v>23</v>
      </c>
      <c r="T32" s="13" t="s">
        <v>174</v>
      </c>
      <c r="U32" s="13" t="s">
        <v>174</v>
      </c>
      <c r="V32" s="13" t="s">
        <v>174</v>
      </c>
      <c r="W32" s="13" t="s">
        <v>174</v>
      </c>
      <c r="X32" s="14">
        <v>43998.419444444444</v>
      </c>
      <c r="Y32" s="13" t="s">
        <v>282</v>
      </c>
      <c r="Z32" s="15">
        <v>25</v>
      </c>
      <c r="AA32" s="13" t="s">
        <v>19</v>
      </c>
      <c r="AB32" s="13" t="s">
        <v>283</v>
      </c>
      <c r="AC32" s="13" t="s">
        <v>21</v>
      </c>
      <c r="AD32" s="13" t="s">
        <v>22</v>
      </c>
      <c r="AE32" s="13" t="s">
        <v>22</v>
      </c>
      <c r="AF32" s="13" t="s">
        <v>22</v>
      </c>
      <c r="AG32" s="13"/>
      <c r="AH32" s="13"/>
      <c r="AI32" s="21" t="str">
        <f t="shared" si="0"/>
        <v>No</v>
      </c>
      <c r="AJ32" s="22">
        <f t="shared" si="1"/>
        <v>0.25</v>
      </c>
      <c r="AK32" s="21" t="s">
        <v>359</v>
      </c>
    </row>
    <row r="33" spans="1:37" x14ac:dyDescent="0.3">
      <c r="A33" t="str">
        <f>INDEX('T3 PCBs'!$A$4:$A$53,MATCH(B33,'T3 PCBs'!$B$4:$B$53,0))</f>
        <v>6</v>
      </c>
      <c r="B33" s="13" t="s">
        <v>139</v>
      </c>
      <c r="C33" s="13" t="s">
        <v>175</v>
      </c>
      <c r="D33" s="13" t="s">
        <v>176</v>
      </c>
      <c r="E33" s="13" t="s">
        <v>177</v>
      </c>
      <c r="F33" s="13" t="s">
        <v>178</v>
      </c>
      <c r="G33" s="13" t="s">
        <v>179</v>
      </c>
      <c r="H33" s="14">
        <v>35719.548611111109</v>
      </c>
      <c r="I33" s="13" t="s">
        <v>282</v>
      </c>
      <c r="J33" s="15">
        <v>12.6</v>
      </c>
      <c r="K33" s="13" t="s">
        <v>19</v>
      </c>
      <c r="L33" s="13" t="s">
        <v>283</v>
      </c>
      <c r="M33" s="13" t="s">
        <v>21</v>
      </c>
      <c r="N33" s="13" t="s">
        <v>22</v>
      </c>
      <c r="O33" s="13" t="s">
        <v>22</v>
      </c>
      <c r="P33" s="13" t="s">
        <v>22</v>
      </c>
      <c r="Q33" s="13"/>
      <c r="R33" s="13"/>
      <c r="S33" s="13" t="s">
        <v>23</v>
      </c>
      <c r="T33" s="13" t="s">
        <v>180</v>
      </c>
      <c r="U33" s="13" t="s">
        <v>180</v>
      </c>
      <c r="V33" s="13" t="s">
        <v>180</v>
      </c>
      <c r="W33" s="13" t="s">
        <v>180</v>
      </c>
      <c r="X33" s="14">
        <v>43998.435416666667</v>
      </c>
      <c r="Y33" s="13" t="s">
        <v>282</v>
      </c>
      <c r="Z33" s="15">
        <v>23.7</v>
      </c>
      <c r="AA33" s="13" t="s">
        <v>19</v>
      </c>
      <c r="AB33" s="13" t="s">
        <v>283</v>
      </c>
      <c r="AC33" s="13" t="s">
        <v>21</v>
      </c>
      <c r="AD33" s="13" t="s">
        <v>22</v>
      </c>
      <c r="AE33" s="13" t="s">
        <v>22</v>
      </c>
      <c r="AF33" s="13" t="s">
        <v>22</v>
      </c>
      <c r="AG33" s="13"/>
      <c r="AH33" s="13"/>
      <c r="AI33" s="21" t="str">
        <f t="shared" si="0"/>
        <v>No</v>
      </c>
      <c r="AJ33" s="22">
        <f t="shared" si="1"/>
        <v>0.88095238095238093</v>
      </c>
      <c r="AK33" s="21" t="s">
        <v>359</v>
      </c>
    </row>
    <row r="34" spans="1:37" x14ac:dyDescent="0.3">
      <c r="A34" t="str">
        <f>INDEX('T3 PCBs'!$A$4:$A$53,MATCH(B34,'T3 PCBs'!$B$4:$B$53,0))</f>
        <v>6</v>
      </c>
      <c r="B34" s="13" t="s">
        <v>139</v>
      </c>
      <c r="C34" s="13" t="s">
        <v>122</v>
      </c>
      <c r="D34" s="13" t="s">
        <v>181</v>
      </c>
      <c r="E34" s="13" t="s">
        <v>182</v>
      </c>
      <c r="F34" s="13" t="s">
        <v>183</v>
      </c>
      <c r="G34" s="13" t="s">
        <v>184</v>
      </c>
      <c r="H34" s="14">
        <v>38224.613888888889</v>
      </c>
      <c r="I34" s="13" t="s">
        <v>282</v>
      </c>
      <c r="J34" s="15">
        <v>22</v>
      </c>
      <c r="K34" s="13" t="s">
        <v>19</v>
      </c>
      <c r="L34" s="13" t="s">
        <v>283</v>
      </c>
      <c r="M34" s="13" t="s">
        <v>21</v>
      </c>
      <c r="N34" s="13" t="s">
        <v>22</v>
      </c>
      <c r="O34" s="13" t="s">
        <v>22</v>
      </c>
      <c r="P34" s="13" t="s">
        <v>22</v>
      </c>
      <c r="Q34" s="13"/>
      <c r="R34" s="13"/>
      <c r="S34" s="13" t="s">
        <v>23</v>
      </c>
      <c r="T34" s="13" t="s">
        <v>185</v>
      </c>
      <c r="U34" s="13" t="s">
        <v>185</v>
      </c>
      <c r="V34" s="13" t="s">
        <v>185</v>
      </c>
      <c r="W34" s="13" t="s">
        <v>185</v>
      </c>
      <c r="X34" s="14">
        <v>43998.404861111114</v>
      </c>
      <c r="Y34" s="13" t="s">
        <v>282</v>
      </c>
      <c r="Z34" s="15">
        <v>23.1</v>
      </c>
      <c r="AA34" s="13" t="s">
        <v>19</v>
      </c>
      <c r="AB34" s="13" t="s">
        <v>283</v>
      </c>
      <c r="AC34" s="13" t="s">
        <v>21</v>
      </c>
      <c r="AD34" s="13" t="s">
        <v>22</v>
      </c>
      <c r="AE34" s="13" t="s">
        <v>22</v>
      </c>
      <c r="AF34" s="13" t="s">
        <v>22</v>
      </c>
      <c r="AG34" s="13"/>
      <c r="AH34" s="13"/>
      <c r="AI34" s="21" t="str">
        <f t="shared" si="0"/>
        <v>No</v>
      </c>
      <c r="AJ34" s="22">
        <f t="shared" si="1"/>
        <v>5.0000000000000065E-2</v>
      </c>
      <c r="AK34" s="21" t="s">
        <v>359</v>
      </c>
    </row>
    <row r="35" spans="1:37" x14ac:dyDescent="0.3">
      <c r="A35" t="str">
        <f>INDEX('T3 PCBs'!$A$4:$A$53,MATCH(B35,'T3 PCBs'!$B$4:$B$53,0))</f>
        <v>6</v>
      </c>
      <c r="B35" s="13" t="s">
        <v>139</v>
      </c>
      <c r="C35" s="13" t="s">
        <v>122</v>
      </c>
      <c r="D35" s="13" t="s">
        <v>186</v>
      </c>
      <c r="E35" s="13" t="s">
        <v>187</v>
      </c>
      <c r="F35" s="13" t="s">
        <v>188</v>
      </c>
      <c r="G35" s="13" t="s">
        <v>189</v>
      </c>
      <c r="H35" s="14">
        <v>38223.559027777781</v>
      </c>
      <c r="I35" s="13" t="s">
        <v>282</v>
      </c>
      <c r="J35" s="15">
        <v>22.6</v>
      </c>
      <c r="K35" s="13" t="s">
        <v>19</v>
      </c>
      <c r="L35" s="13" t="s">
        <v>283</v>
      </c>
      <c r="M35" s="13" t="s">
        <v>21</v>
      </c>
      <c r="N35" s="13" t="s">
        <v>22</v>
      </c>
      <c r="O35" s="13" t="s">
        <v>22</v>
      </c>
      <c r="P35" s="13" t="s">
        <v>22</v>
      </c>
      <c r="Q35" s="13"/>
      <c r="R35" s="13"/>
      <c r="S35" s="13" t="s">
        <v>23</v>
      </c>
      <c r="T35" s="13" t="s">
        <v>190</v>
      </c>
      <c r="U35" s="13" t="s">
        <v>190</v>
      </c>
      <c r="V35" s="13" t="s">
        <v>190</v>
      </c>
      <c r="W35" s="13" t="s">
        <v>190</v>
      </c>
      <c r="X35" s="14">
        <v>43997.524305555555</v>
      </c>
      <c r="Y35" s="13" t="s">
        <v>282</v>
      </c>
      <c r="Z35" s="15">
        <v>25</v>
      </c>
      <c r="AA35" s="13" t="s">
        <v>25</v>
      </c>
      <c r="AB35" s="13" t="s">
        <v>283</v>
      </c>
      <c r="AC35" s="13" t="s">
        <v>21</v>
      </c>
      <c r="AD35" s="13" t="s">
        <v>22</v>
      </c>
      <c r="AE35" s="13" t="s">
        <v>22</v>
      </c>
      <c r="AF35" s="13" t="s">
        <v>22</v>
      </c>
      <c r="AG35" s="13"/>
      <c r="AH35" s="13"/>
      <c r="AI35" s="21" t="str">
        <f t="shared" ref="AI35:AI66" si="2">IF(OR(P35="Yes",AF35="Yes"),"Yes","No")</f>
        <v>No</v>
      </c>
      <c r="AJ35" s="22">
        <f t="shared" ref="AJ35:AJ66" si="3">(Z35-J35)/J35</f>
        <v>0.10619469026548665</v>
      </c>
      <c r="AK35" s="21" t="s">
        <v>359</v>
      </c>
    </row>
    <row r="36" spans="1:37" x14ac:dyDescent="0.3">
      <c r="A36" t="str">
        <f>INDEX('T3 PCBs'!$A$4:$A$53,MATCH(B36,'T3 PCBs'!$B$4:$B$53,0))</f>
        <v>6</v>
      </c>
      <c r="B36" s="13" t="s">
        <v>139</v>
      </c>
      <c r="C36" s="13" t="s">
        <v>191</v>
      </c>
      <c r="D36" s="13" t="s">
        <v>192</v>
      </c>
      <c r="E36" s="13" t="s">
        <v>193</v>
      </c>
      <c r="F36" s="13" t="s">
        <v>192</v>
      </c>
      <c r="G36" s="13" t="s">
        <v>193</v>
      </c>
      <c r="H36" s="14">
        <v>40623.688194444447</v>
      </c>
      <c r="I36" s="13" t="s">
        <v>282</v>
      </c>
      <c r="J36" s="15">
        <v>20</v>
      </c>
      <c r="K36" s="13" t="s">
        <v>19</v>
      </c>
      <c r="L36" s="13" t="s">
        <v>283</v>
      </c>
      <c r="M36" s="13" t="s">
        <v>21</v>
      </c>
      <c r="N36" s="13" t="s">
        <v>22</v>
      </c>
      <c r="O36" s="13" t="s">
        <v>22</v>
      </c>
      <c r="P36" s="13" t="s">
        <v>22</v>
      </c>
      <c r="Q36" s="13"/>
      <c r="R36" s="13"/>
      <c r="S36" s="13" t="s">
        <v>23</v>
      </c>
      <c r="T36" s="13" t="s">
        <v>194</v>
      </c>
      <c r="U36" s="13" t="s">
        <v>194</v>
      </c>
      <c r="V36" s="13" t="s">
        <v>194</v>
      </c>
      <c r="W36" s="13" t="s">
        <v>194</v>
      </c>
      <c r="X36" s="14">
        <v>43998.353472222225</v>
      </c>
      <c r="Y36" s="13" t="s">
        <v>282</v>
      </c>
      <c r="Z36" s="15">
        <v>22.8</v>
      </c>
      <c r="AA36" s="13" t="s">
        <v>19</v>
      </c>
      <c r="AB36" s="13" t="s">
        <v>283</v>
      </c>
      <c r="AC36" s="13" t="s">
        <v>21</v>
      </c>
      <c r="AD36" s="13" t="s">
        <v>22</v>
      </c>
      <c r="AE36" s="13" t="s">
        <v>22</v>
      </c>
      <c r="AF36" s="13" t="s">
        <v>22</v>
      </c>
      <c r="AG36" s="13"/>
      <c r="AH36" s="13"/>
      <c r="AI36" s="21" t="str">
        <f t="shared" si="2"/>
        <v>No</v>
      </c>
      <c r="AJ36" s="22">
        <f t="shared" si="3"/>
        <v>0.14000000000000004</v>
      </c>
      <c r="AK36" s="21" t="s">
        <v>359</v>
      </c>
    </row>
    <row r="37" spans="1:37" x14ac:dyDescent="0.3">
      <c r="A37" t="str">
        <f>INDEX('T3 PCBs'!$A$4:$A$53,MATCH(B37,'T3 PCBs'!$B$4:$B$53,0))</f>
        <v>6</v>
      </c>
      <c r="B37" s="13" t="s">
        <v>201</v>
      </c>
      <c r="C37" s="13" t="s">
        <v>175</v>
      </c>
      <c r="D37" s="13" t="s">
        <v>202</v>
      </c>
      <c r="E37" s="13" t="s">
        <v>203</v>
      </c>
      <c r="F37" s="13" t="s">
        <v>204</v>
      </c>
      <c r="G37" s="13" t="s">
        <v>205</v>
      </c>
      <c r="H37" s="14">
        <v>35716.699999999997</v>
      </c>
      <c r="I37" s="13" t="s">
        <v>282</v>
      </c>
      <c r="J37" s="15">
        <v>10.5</v>
      </c>
      <c r="K37" s="13" t="s">
        <v>19</v>
      </c>
      <c r="L37" s="13" t="s">
        <v>283</v>
      </c>
      <c r="M37" s="13" t="s">
        <v>21</v>
      </c>
      <c r="N37" s="13" t="s">
        <v>22</v>
      </c>
      <c r="O37" s="13" t="s">
        <v>22</v>
      </c>
      <c r="P37" s="13" t="s">
        <v>22</v>
      </c>
      <c r="Q37" s="13"/>
      <c r="R37" s="13"/>
      <c r="S37" s="13" t="s">
        <v>23</v>
      </c>
      <c r="T37" s="13" t="s">
        <v>206</v>
      </c>
      <c r="U37" s="13" t="s">
        <v>206</v>
      </c>
      <c r="V37" s="13" t="s">
        <v>206</v>
      </c>
      <c r="W37" s="13" t="s">
        <v>206</v>
      </c>
      <c r="X37" s="14">
        <v>43992.340277777781</v>
      </c>
      <c r="Y37" s="13" t="s">
        <v>282</v>
      </c>
      <c r="Z37" s="15">
        <v>15.8</v>
      </c>
      <c r="AA37" s="13" t="s">
        <v>19</v>
      </c>
      <c r="AB37" s="13" t="s">
        <v>283</v>
      </c>
      <c r="AC37" s="13" t="s">
        <v>21</v>
      </c>
      <c r="AD37" s="13" t="s">
        <v>22</v>
      </c>
      <c r="AE37" s="13" t="s">
        <v>22</v>
      </c>
      <c r="AF37" s="13" t="s">
        <v>22</v>
      </c>
      <c r="AG37" s="13"/>
      <c r="AH37" s="13"/>
      <c r="AI37" s="21" t="str">
        <f t="shared" si="2"/>
        <v>No</v>
      </c>
      <c r="AJ37" s="22">
        <f t="shared" si="3"/>
        <v>0.50476190476190486</v>
      </c>
      <c r="AK37" s="21" t="s">
        <v>359</v>
      </c>
    </row>
    <row r="38" spans="1:37" x14ac:dyDescent="0.3">
      <c r="A38" t="str">
        <f>INDEX('T3 PCBs'!$A$4:$A$53,MATCH(B38,'T3 PCBs'!$B$4:$B$53,0))</f>
        <v>6</v>
      </c>
      <c r="B38" s="13" t="s">
        <v>207</v>
      </c>
      <c r="C38" s="13" t="s">
        <v>33</v>
      </c>
      <c r="D38" s="13" t="s">
        <v>208</v>
      </c>
      <c r="E38" s="13" t="s">
        <v>209</v>
      </c>
      <c r="F38" s="13" t="s">
        <v>210</v>
      </c>
      <c r="G38" s="13" t="s">
        <v>211</v>
      </c>
      <c r="H38" s="14">
        <v>38226</v>
      </c>
      <c r="I38" s="13" t="s">
        <v>282</v>
      </c>
      <c r="J38" s="15">
        <v>6.63</v>
      </c>
      <c r="K38" s="13" t="s">
        <v>25</v>
      </c>
      <c r="L38" s="13" t="s">
        <v>283</v>
      </c>
      <c r="M38" s="13" t="s">
        <v>21</v>
      </c>
      <c r="N38" s="13" t="s">
        <v>22</v>
      </c>
      <c r="O38" s="13" t="s">
        <v>22</v>
      </c>
      <c r="P38" s="13" t="s">
        <v>22</v>
      </c>
      <c r="Q38" s="13"/>
      <c r="R38" s="13"/>
      <c r="S38" s="13" t="s">
        <v>23</v>
      </c>
      <c r="T38" s="13" t="s">
        <v>212</v>
      </c>
      <c r="U38" s="13" t="s">
        <v>212</v>
      </c>
      <c r="V38" s="13" t="s">
        <v>212</v>
      </c>
      <c r="W38" s="13" t="s">
        <v>212</v>
      </c>
      <c r="X38" s="14">
        <v>43999.452777777777</v>
      </c>
      <c r="Y38" s="13" t="s">
        <v>282</v>
      </c>
      <c r="Z38" s="15">
        <v>8.06</v>
      </c>
      <c r="AA38" s="13" t="s">
        <v>19</v>
      </c>
      <c r="AB38" s="13" t="s">
        <v>283</v>
      </c>
      <c r="AC38" s="13" t="s">
        <v>21</v>
      </c>
      <c r="AD38" s="13" t="s">
        <v>22</v>
      </c>
      <c r="AE38" s="13" t="s">
        <v>22</v>
      </c>
      <c r="AF38" s="13" t="s">
        <v>22</v>
      </c>
      <c r="AG38" s="13"/>
      <c r="AH38" s="13"/>
      <c r="AI38" s="21" t="str">
        <f t="shared" si="2"/>
        <v>No</v>
      </c>
      <c r="AJ38" s="22">
        <f t="shared" si="3"/>
        <v>0.21568627450980402</v>
      </c>
      <c r="AK38" s="21" t="s">
        <v>359</v>
      </c>
    </row>
    <row r="39" spans="1:37" x14ac:dyDescent="0.3">
      <c r="A39" t="str">
        <f>INDEX('T3 PCBs'!$A$4:$A$53,MATCH(B39,'T3 PCBs'!$B$4:$B$53,0))</f>
        <v>6</v>
      </c>
      <c r="B39" s="13" t="s">
        <v>207</v>
      </c>
      <c r="C39" s="13" t="s">
        <v>27</v>
      </c>
      <c r="D39" s="13" t="s">
        <v>213</v>
      </c>
      <c r="E39" s="13" t="s">
        <v>214</v>
      </c>
      <c r="F39" s="13" t="s">
        <v>215</v>
      </c>
      <c r="G39" s="13" t="s">
        <v>216</v>
      </c>
      <c r="H39" s="14">
        <v>38426</v>
      </c>
      <c r="I39" s="13" t="s">
        <v>282</v>
      </c>
      <c r="J39" s="15">
        <v>5.9</v>
      </c>
      <c r="K39" s="13" t="s">
        <v>19</v>
      </c>
      <c r="L39" s="13" t="s">
        <v>283</v>
      </c>
      <c r="M39" s="13" t="s">
        <v>21</v>
      </c>
      <c r="N39" s="13" t="s">
        <v>22</v>
      </c>
      <c r="O39" s="13" t="s">
        <v>22</v>
      </c>
      <c r="P39" s="13" t="s">
        <v>22</v>
      </c>
      <c r="Q39" s="13"/>
      <c r="R39" s="13"/>
      <c r="S39" s="13" t="s">
        <v>23</v>
      </c>
      <c r="T39" s="13" t="s">
        <v>212</v>
      </c>
      <c r="U39" s="13" t="s">
        <v>212</v>
      </c>
      <c r="V39" s="13" t="s">
        <v>212</v>
      </c>
      <c r="W39" s="13" t="s">
        <v>212</v>
      </c>
      <c r="X39" s="14">
        <v>43999.452777777777</v>
      </c>
      <c r="Y39" s="13" t="s">
        <v>282</v>
      </c>
      <c r="Z39" s="15">
        <v>8.06</v>
      </c>
      <c r="AA39" s="13" t="s">
        <v>19</v>
      </c>
      <c r="AB39" s="13" t="s">
        <v>283</v>
      </c>
      <c r="AC39" s="13" t="s">
        <v>21</v>
      </c>
      <c r="AD39" s="13" t="s">
        <v>22</v>
      </c>
      <c r="AE39" s="13" t="s">
        <v>22</v>
      </c>
      <c r="AF39" s="13" t="s">
        <v>22</v>
      </c>
      <c r="AG39" s="13"/>
      <c r="AH39" s="13"/>
      <c r="AI39" s="21" t="str">
        <f t="shared" si="2"/>
        <v>No</v>
      </c>
      <c r="AJ39" s="22">
        <f t="shared" si="3"/>
        <v>0.36610169491525424</v>
      </c>
      <c r="AK39" s="21" t="s">
        <v>359</v>
      </c>
    </row>
    <row r="40" spans="1:37" x14ac:dyDescent="0.3">
      <c r="A40" t="str">
        <f>INDEX('T3 PCBs'!$A$4:$A$53,MATCH(B40,'T3 PCBs'!$B$4:$B$53,0))</f>
        <v>6</v>
      </c>
      <c r="B40" s="13" t="s">
        <v>217</v>
      </c>
      <c r="C40" s="13" t="s">
        <v>175</v>
      </c>
      <c r="D40" s="13" t="s">
        <v>218</v>
      </c>
      <c r="E40" s="13" t="s">
        <v>219</v>
      </c>
      <c r="F40" s="13" t="s">
        <v>220</v>
      </c>
      <c r="G40" s="13" t="s">
        <v>221</v>
      </c>
      <c r="H40" s="14">
        <v>35718.374305555553</v>
      </c>
      <c r="I40" s="13" t="s">
        <v>282</v>
      </c>
      <c r="J40" s="15">
        <v>11</v>
      </c>
      <c r="K40" s="13" t="s">
        <v>19</v>
      </c>
      <c r="L40" s="13" t="s">
        <v>283</v>
      </c>
      <c r="M40" s="13" t="s">
        <v>21</v>
      </c>
      <c r="N40" s="13" t="s">
        <v>22</v>
      </c>
      <c r="O40" s="13" t="s">
        <v>22</v>
      </c>
      <c r="P40" s="13" t="s">
        <v>22</v>
      </c>
      <c r="Q40" s="13"/>
      <c r="R40" s="13"/>
      <c r="S40" s="13" t="s">
        <v>23</v>
      </c>
      <c r="T40" s="13" t="s">
        <v>222</v>
      </c>
      <c r="U40" s="13" t="s">
        <v>222</v>
      </c>
      <c r="V40" s="13" t="s">
        <v>222</v>
      </c>
      <c r="W40" s="13" t="s">
        <v>222</v>
      </c>
      <c r="X40" s="14">
        <v>44000.5625</v>
      </c>
      <c r="Y40" s="13" t="s">
        <v>282</v>
      </c>
      <c r="Z40" s="15">
        <v>11.9</v>
      </c>
      <c r="AA40" s="13" t="s">
        <v>19</v>
      </c>
      <c r="AB40" s="13" t="s">
        <v>283</v>
      </c>
      <c r="AC40" s="13" t="s">
        <v>21</v>
      </c>
      <c r="AD40" s="13" t="s">
        <v>22</v>
      </c>
      <c r="AE40" s="13" t="s">
        <v>22</v>
      </c>
      <c r="AF40" s="13" t="s">
        <v>22</v>
      </c>
      <c r="AG40" s="13"/>
      <c r="AH40" s="13"/>
      <c r="AI40" s="21" t="str">
        <f t="shared" si="2"/>
        <v>No</v>
      </c>
      <c r="AJ40" s="22">
        <f t="shared" si="3"/>
        <v>8.1818181818181845E-2</v>
      </c>
      <c r="AK40" s="21" t="s">
        <v>359</v>
      </c>
    </row>
    <row r="41" spans="1:37" x14ac:dyDescent="0.3">
      <c r="A41" t="str">
        <f>INDEX('T3 PCBs'!$A$4:$A$53,MATCH(B41,'T3 PCBs'!$B$4:$B$53,0))</f>
        <v>6</v>
      </c>
      <c r="B41" s="13" t="s">
        <v>223</v>
      </c>
      <c r="C41" s="13" t="s">
        <v>109</v>
      </c>
      <c r="D41" s="13" t="s">
        <v>224</v>
      </c>
      <c r="E41" s="13" t="s">
        <v>225</v>
      </c>
      <c r="F41" s="13" t="s">
        <v>226</v>
      </c>
      <c r="G41" s="13" t="s">
        <v>226</v>
      </c>
      <c r="H41" s="14">
        <v>40754.722222222219</v>
      </c>
      <c r="I41" s="13" t="s">
        <v>282</v>
      </c>
      <c r="J41" s="15">
        <v>10</v>
      </c>
      <c r="K41" s="13" t="s">
        <v>87</v>
      </c>
      <c r="L41" s="13" t="s">
        <v>283</v>
      </c>
      <c r="M41" s="13" t="s">
        <v>22</v>
      </c>
      <c r="N41" s="13" t="s">
        <v>22</v>
      </c>
      <c r="O41" s="13" t="s">
        <v>22</v>
      </c>
      <c r="P41" s="13" t="s">
        <v>22</v>
      </c>
      <c r="Q41" s="13"/>
      <c r="R41" s="13"/>
      <c r="S41" s="13" t="s">
        <v>23</v>
      </c>
      <c r="T41" s="13" t="s">
        <v>227</v>
      </c>
      <c r="U41" s="13" t="s">
        <v>227</v>
      </c>
      <c r="V41" s="13" t="s">
        <v>227</v>
      </c>
      <c r="W41" s="13" t="s">
        <v>227</v>
      </c>
      <c r="X41" s="14">
        <v>44007.362500000003</v>
      </c>
      <c r="Y41" s="13" t="s">
        <v>282</v>
      </c>
      <c r="Z41" s="15">
        <v>6.31</v>
      </c>
      <c r="AA41" s="13" t="s">
        <v>19</v>
      </c>
      <c r="AB41" s="13" t="s">
        <v>283</v>
      </c>
      <c r="AC41" s="13" t="s">
        <v>21</v>
      </c>
      <c r="AD41" s="13" t="s">
        <v>22</v>
      </c>
      <c r="AE41" s="13" t="s">
        <v>22</v>
      </c>
      <c r="AF41" s="13" t="s">
        <v>22</v>
      </c>
      <c r="AG41" s="13"/>
      <c r="AH41" s="13"/>
      <c r="AI41" s="21" t="str">
        <f t="shared" si="2"/>
        <v>No</v>
      </c>
      <c r="AJ41" s="22">
        <f t="shared" si="3"/>
        <v>-0.36900000000000005</v>
      </c>
      <c r="AK41" s="21" t="s">
        <v>359</v>
      </c>
    </row>
    <row r="42" spans="1:37" x14ac:dyDescent="0.3">
      <c r="A42" t="str">
        <f>INDEX('T3 PCBs'!$A$4:$A$53,MATCH(B42,'T3 PCBs'!$B$4:$B$53,0))</f>
        <v>6</v>
      </c>
      <c r="B42" s="13" t="s">
        <v>228</v>
      </c>
      <c r="C42" s="13" t="s">
        <v>33</v>
      </c>
      <c r="D42" s="13" t="s">
        <v>229</v>
      </c>
      <c r="E42" s="13" t="s">
        <v>230</v>
      </c>
      <c r="F42" s="13" t="s">
        <v>231</v>
      </c>
      <c r="G42" s="13" t="s">
        <v>232</v>
      </c>
      <c r="H42" s="14">
        <v>38229</v>
      </c>
      <c r="I42" s="13" t="s">
        <v>282</v>
      </c>
      <c r="J42" s="15">
        <v>9.23</v>
      </c>
      <c r="K42" s="13" t="s">
        <v>25</v>
      </c>
      <c r="L42" s="13" t="s">
        <v>283</v>
      </c>
      <c r="M42" s="13" t="s">
        <v>21</v>
      </c>
      <c r="N42" s="13" t="s">
        <v>22</v>
      </c>
      <c r="O42" s="13" t="s">
        <v>22</v>
      </c>
      <c r="P42" s="13" t="s">
        <v>22</v>
      </c>
      <c r="Q42" s="13"/>
      <c r="R42" s="13"/>
      <c r="S42" s="13" t="s">
        <v>23</v>
      </c>
      <c r="T42" s="13" t="s">
        <v>233</v>
      </c>
      <c r="U42" s="13" t="s">
        <v>233</v>
      </c>
      <c r="V42" s="13" t="s">
        <v>233</v>
      </c>
      <c r="W42" s="13" t="s">
        <v>233</v>
      </c>
      <c r="X42" s="14">
        <v>44007.408333333333</v>
      </c>
      <c r="Y42" s="13" t="s">
        <v>282</v>
      </c>
      <c r="Z42" s="15">
        <v>6.85</v>
      </c>
      <c r="AA42" s="13" t="s">
        <v>19</v>
      </c>
      <c r="AB42" s="13" t="s">
        <v>283</v>
      </c>
      <c r="AC42" s="13" t="s">
        <v>21</v>
      </c>
      <c r="AD42" s="13" t="s">
        <v>22</v>
      </c>
      <c r="AE42" s="13" t="s">
        <v>22</v>
      </c>
      <c r="AF42" s="13" t="s">
        <v>22</v>
      </c>
      <c r="AG42" s="13"/>
      <c r="AH42" s="13"/>
      <c r="AI42" s="21" t="str">
        <f t="shared" si="2"/>
        <v>No</v>
      </c>
      <c r="AJ42" s="22">
        <f t="shared" si="3"/>
        <v>-0.257854821235103</v>
      </c>
      <c r="AK42" s="21" t="s">
        <v>359</v>
      </c>
    </row>
    <row r="43" spans="1:37" x14ac:dyDescent="0.3">
      <c r="A43" t="str">
        <f>INDEX('T3 PCBs'!$A$4:$A$53,MATCH(B43,'T3 PCBs'!$B$4:$B$53,0))</f>
        <v>7</v>
      </c>
      <c r="B43" s="13" t="s">
        <v>234</v>
      </c>
      <c r="C43" s="13" t="s">
        <v>191</v>
      </c>
      <c r="D43" s="13" t="s">
        <v>241</v>
      </c>
      <c r="E43" s="13" t="s">
        <v>242</v>
      </c>
      <c r="F43" s="13" t="s">
        <v>241</v>
      </c>
      <c r="G43" s="13" t="s">
        <v>242</v>
      </c>
      <c r="H43" s="14">
        <v>40620.377083333333</v>
      </c>
      <c r="I43" s="13" t="s">
        <v>282</v>
      </c>
      <c r="J43" s="15">
        <v>10</v>
      </c>
      <c r="K43" s="13" t="s">
        <v>19</v>
      </c>
      <c r="L43" s="13" t="s">
        <v>283</v>
      </c>
      <c r="M43" s="13" t="s">
        <v>21</v>
      </c>
      <c r="N43" s="13" t="s">
        <v>22</v>
      </c>
      <c r="O43" s="13" t="s">
        <v>22</v>
      </c>
      <c r="P43" s="13" t="s">
        <v>22</v>
      </c>
      <c r="Q43" s="13"/>
      <c r="R43" s="13"/>
      <c r="S43" s="13" t="s">
        <v>23</v>
      </c>
      <c r="T43" s="13" t="s">
        <v>240</v>
      </c>
      <c r="U43" s="13" t="s">
        <v>240</v>
      </c>
      <c r="V43" s="13" t="s">
        <v>240</v>
      </c>
      <c r="W43" s="13" t="s">
        <v>240</v>
      </c>
      <c r="X43" s="14">
        <v>44005.425694444442</v>
      </c>
      <c r="Y43" s="13" t="s">
        <v>282</v>
      </c>
      <c r="Z43" s="15">
        <v>11.5</v>
      </c>
      <c r="AA43" s="13" t="s">
        <v>19</v>
      </c>
      <c r="AB43" s="13" t="s">
        <v>283</v>
      </c>
      <c r="AC43" s="13" t="s">
        <v>21</v>
      </c>
      <c r="AD43" s="13" t="s">
        <v>22</v>
      </c>
      <c r="AE43" s="13" t="s">
        <v>22</v>
      </c>
      <c r="AF43" s="13" t="s">
        <v>22</v>
      </c>
      <c r="AG43" s="13"/>
      <c r="AH43" s="13"/>
      <c r="AI43" s="21" t="str">
        <f t="shared" si="2"/>
        <v>No</v>
      </c>
      <c r="AJ43" s="22">
        <f t="shared" si="3"/>
        <v>0.15</v>
      </c>
      <c r="AK43" s="21" t="s">
        <v>359</v>
      </c>
    </row>
    <row r="44" spans="1:37" x14ac:dyDescent="0.3">
      <c r="A44" t="str">
        <f>INDEX('T3 PCBs'!$A$4:$A$53,MATCH(B44,'T3 PCBs'!$B$4:$B$53,0))</f>
        <v>7</v>
      </c>
      <c r="B44" s="13" t="s">
        <v>234</v>
      </c>
      <c r="C44" s="13" t="s">
        <v>27</v>
      </c>
      <c r="D44" s="13" t="s">
        <v>259</v>
      </c>
      <c r="E44" s="13" t="s">
        <v>260</v>
      </c>
      <c r="F44" s="13" t="s">
        <v>261</v>
      </c>
      <c r="G44" s="13" t="s">
        <v>262</v>
      </c>
      <c r="H44" s="14">
        <v>38426</v>
      </c>
      <c r="I44" s="13" t="s">
        <v>282</v>
      </c>
      <c r="J44" s="15">
        <v>3.4</v>
      </c>
      <c r="K44" s="13" t="s">
        <v>19</v>
      </c>
      <c r="L44" s="13" t="s">
        <v>283</v>
      </c>
      <c r="M44" s="13" t="s">
        <v>21</v>
      </c>
      <c r="N44" s="13" t="s">
        <v>22</v>
      </c>
      <c r="O44" s="13" t="s">
        <v>22</v>
      </c>
      <c r="P44" s="13" t="s">
        <v>22</v>
      </c>
      <c r="Q44" s="13"/>
      <c r="R44" s="13"/>
      <c r="S44" s="13" t="s">
        <v>23</v>
      </c>
      <c r="T44" s="13" t="s">
        <v>263</v>
      </c>
      <c r="U44" s="13" t="s">
        <v>263</v>
      </c>
      <c r="V44" s="13" t="s">
        <v>263</v>
      </c>
      <c r="W44" s="13" t="s">
        <v>263</v>
      </c>
      <c r="X44" s="14">
        <v>44004.440972222219</v>
      </c>
      <c r="Y44" s="13" t="s">
        <v>282</v>
      </c>
      <c r="Z44" s="15">
        <v>4.5599999999999996</v>
      </c>
      <c r="AA44" s="13" t="s">
        <v>19</v>
      </c>
      <c r="AB44" s="13" t="s">
        <v>283</v>
      </c>
      <c r="AC44" s="13" t="s">
        <v>21</v>
      </c>
      <c r="AD44" s="13" t="s">
        <v>22</v>
      </c>
      <c r="AE44" s="13" t="s">
        <v>22</v>
      </c>
      <c r="AF44" s="13" t="s">
        <v>22</v>
      </c>
      <c r="AG44" s="13"/>
      <c r="AH44" s="13"/>
      <c r="AI44" s="21" t="str">
        <f t="shared" si="2"/>
        <v>No</v>
      </c>
      <c r="AJ44" s="22">
        <f t="shared" si="3"/>
        <v>0.34117647058823519</v>
      </c>
      <c r="AK44" s="21" t="s">
        <v>359</v>
      </c>
    </row>
    <row r="45" spans="1:37" x14ac:dyDescent="0.3">
      <c r="A45" t="str">
        <f>INDEX('T3 PCBs'!$A$4:$A$53,MATCH(B45,'T3 PCBs'!$B$4:$B$53,0))</f>
        <v>7</v>
      </c>
      <c r="B45" s="13" t="s">
        <v>234</v>
      </c>
      <c r="C45" s="13" t="s">
        <v>270</v>
      </c>
      <c r="D45" s="13" t="s">
        <v>271</v>
      </c>
      <c r="E45" s="13" t="s">
        <v>272</v>
      </c>
      <c r="F45" s="13" t="s">
        <v>273</v>
      </c>
      <c r="G45" s="13" t="s">
        <v>274</v>
      </c>
      <c r="H45" s="14">
        <v>34568</v>
      </c>
      <c r="I45" s="13" t="s">
        <v>282</v>
      </c>
      <c r="J45" s="15">
        <v>23.6</v>
      </c>
      <c r="K45" s="13" t="s">
        <v>19</v>
      </c>
      <c r="L45" s="13" t="s">
        <v>283</v>
      </c>
      <c r="M45" s="13" t="s">
        <v>21</v>
      </c>
      <c r="N45" s="13" t="s">
        <v>22</v>
      </c>
      <c r="O45" s="13" t="s">
        <v>22</v>
      </c>
      <c r="P45" s="13" t="s">
        <v>22</v>
      </c>
      <c r="Q45" s="13"/>
      <c r="R45" s="13"/>
      <c r="S45" s="13" t="s">
        <v>23</v>
      </c>
      <c r="T45" s="13" t="s">
        <v>275</v>
      </c>
      <c r="U45" s="13" t="s">
        <v>275</v>
      </c>
      <c r="V45" s="13" t="s">
        <v>275</v>
      </c>
      <c r="W45" s="13" t="s">
        <v>275</v>
      </c>
      <c r="X45" s="14">
        <v>44012.311805555553</v>
      </c>
      <c r="Y45" s="13" t="s">
        <v>282</v>
      </c>
      <c r="Z45" s="15">
        <v>11.6</v>
      </c>
      <c r="AA45" s="13" t="s">
        <v>19</v>
      </c>
      <c r="AB45" s="13" t="s">
        <v>283</v>
      </c>
      <c r="AC45" s="13" t="s">
        <v>21</v>
      </c>
      <c r="AD45" s="13" t="s">
        <v>22</v>
      </c>
      <c r="AE45" s="13" t="s">
        <v>22</v>
      </c>
      <c r="AF45" s="13" t="s">
        <v>22</v>
      </c>
      <c r="AG45" s="13"/>
      <c r="AH45" s="13"/>
      <c r="AI45" s="21" t="str">
        <f t="shared" si="2"/>
        <v>No</v>
      </c>
      <c r="AJ45" s="22">
        <f t="shared" si="3"/>
        <v>-0.50847457627118653</v>
      </c>
      <c r="AK45" s="21" t="s">
        <v>359</v>
      </c>
    </row>
    <row r="46" spans="1:37" x14ac:dyDescent="0.3">
      <c r="A46" t="str">
        <f>INDEX('T3 PCBs'!$A$4:$A$53,MATCH(B46,'T3 PCBs'!$B$4:$B$53,0))</f>
        <v>7</v>
      </c>
      <c r="B46" s="13" t="s">
        <v>276</v>
      </c>
      <c r="C46" s="13" t="s">
        <v>270</v>
      </c>
      <c r="D46" s="13" t="s">
        <v>277</v>
      </c>
      <c r="E46" s="13" t="s">
        <v>278</v>
      </c>
      <c r="F46" s="13" t="s">
        <v>279</v>
      </c>
      <c r="G46" s="13" t="s">
        <v>280</v>
      </c>
      <c r="H46" s="14">
        <v>34564</v>
      </c>
      <c r="I46" s="13" t="s">
        <v>282</v>
      </c>
      <c r="J46" s="15">
        <v>51</v>
      </c>
      <c r="K46" s="13" t="s">
        <v>19</v>
      </c>
      <c r="L46" s="13" t="s">
        <v>283</v>
      </c>
      <c r="M46" s="13" t="s">
        <v>21</v>
      </c>
      <c r="N46" s="13" t="s">
        <v>22</v>
      </c>
      <c r="O46" s="13" t="s">
        <v>22</v>
      </c>
      <c r="P46" s="13" t="s">
        <v>22</v>
      </c>
      <c r="Q46" s="13"/>
      <c r="R46" s="13"/>
      <c r="S46" s="13" t="s">
        <v>23</v>
      </c>
      <c r="T46" s="13" t="s">
        <v>281</v>
      </c>
      <c r="U46" s="13" t="s">
        <v>281</v>
      </c>
      <c r="V46" s="13" t="s">
        <v>281</v>
      </c>
      <c r="W46" s="13" t="s">
        <v>281</v>
      </c>
      <c r="X46" s="14">
        <v>43999.482638888891</v>
      </c>
      <c r="Y46" s="13" t="s">
        <v>282</v>
      </c>
      <c r="Z46" s="15">
        <v>36.4</v>
      </c>
      <c r="AA46" s="13" t="s">
        <v>19</v>
      </c>
      <c r="AB46" s="13" t="s">
        <v>283</v>
      </c>
      <c r="AC46" s="13" t="s">
        <v>21</v>
      </c>
      <c r="AD46" s="13" t="s">
        <v>22</v>
      </c>
      <c r="AE46" s="13" t="s">
        <v>22</v>
      </c>
      <c r="AF46" s="13" t="s">
        <v>22</v>
      </c>
      <c r="AG46" s="13"/>
      <c r="AH46" s="13"/>
      <c r="AI46" s="21" t="str">
        <f t="shared" si="2"/>
        <v>No</v>
      </c>
      <c r="AJ46" s="22">
        <f t="shared" si="3"/>
        <v>-0.28627450980392161</v>
      </c>
      <c r="AK46" s="21" t="s">
        <v>359</v>
      </c>
    </row>
    <row r="47" spans="1:37" x14ac:dyDescent="0.3">
      <c r="A47" t="str">
        <f>INDEX('T3 PCBs'!$A$4:$A$53,MATCH(B47,'T3 PCBs'!$B$4:$B$53,0))</f>
        <v>1</v>
      </c>
      <c r="B47" s="13" t="s">
        <v>26</v>
      </c>
      <c r="C47" s="13" t="s">
        <v>27</v>
      </c>
      <c r="D47" s="13" t="s">
        <v>28</v>
      </c>
      <c r="E47" s="13" t="s">
        <v>29</v>
      </c>
      <c r="F47" s="13" t="s">
        <v>30</v>
      </c>
      <c r="G47" s="13" t="s">
        <v>31</v>
      </c>
      <c r="H47" s="14">
        <v>38429</v>
      </c>
      <c r="I47" s="13" t="s">
        <v>303</v>
      </c>
      <c r="J47" s="15">
        <v>150</v>
      </c>
      <c r="K47" s="13" t="s">
        <v>19</v>
      </c>
      <c r="L47" s="13" t="s">
        <v>20</v>
      </c>
      <c r="M47" s="13" t="s">
        <v>21</v>
      </c>
      <c r="N47" s="13" t="s">
        <v>22</v>
      </c>
      <c r="O47" s="13" t="s">
        <v>22</v>
      </c>
      <c r="P47" s="13" t="s">
        <v>22</v>
      </c>
      <c r="Q47" s="13"/>
      <c r="R47" s="13"/>
      <c r="S47" s="13" t="s">
        <v>23</v>
      </c>
      <c r="T47" s="13" t="s">
        <v>32</v>
      </c>
      <c r="U47" s="13" t="s">
        <v>32</v>
      </c>
      <c r="V47" s="13" t="s">
        <v>32</v>
      </c>
      <c r="W47" s="13" t="s">
        <v>32</v>
      </c>
      <c r="X47" s="14">
        <v>43992.484027777777</v>
      </c>
      <c r="Y47" s="13" t="s">
        <v>303</v>
      </c>
      <c r="Z47" s="15">
        <v>69.8</v>
      </c>
      <c r="AA47" s="13" t="s">
        <v>19</v>
      </c>
      <c r="AB47" s="13" t="s">
        <v>20</v>
      </c>
      <c r="AC47" s="13" t="s">
        <v>21</v>
      </c>
      <c r="AD47" s="13" t="s">
        <v>22</v>
      </c>
      <c r="AE47" s="13" t="s">
        <v>22</v>
      </c>
      <c r="AF47" s="13" t="s">
        <v>22</v>
      </c>
      <c r="AG47" s="13"/>
      <c r="AH47" s="13"/>
      <c r="AI47" s="21" t="str">
        <f t="shared" si="2"/>
        <v>No</v>
      </c>
      <c r="AJ47" s="22">
        <f t="shared" si="3"/>
        <v>-0.53466666666666673</v>
      </c>
      <c r="AK47" s="21" t="s">
        <v>359</v>
      </c>
    </row>
    <row r="48" spans="1:37" x14ac:dyDescent="0.3">
      <c r="A48" t="str">
        <f>INDEX('T3 PCBs'!$A$4:$A$53,MATCH(B48,'T3 PCBs'!$B$4:$B$53,0))</f>
        <v>1</v>
      </c>
      <c r="B48" s="13" t="s">
        <v>26</v>
      </c>
      <c r="C48" s="13" t="s">
        <v>33</v>
      </c>
      <c r="D48" s="13" t="s">
        <v>34</v>
      </c>
      <c r="E48" s="13" t="s">
        <v>35</v>
      </c>
      <c r="F48" s="13" t="s">
        <v>36</v>
      </c>
      <c r="G48" s="13" t="s">
        <v>37</v>
      </c>
      <c r="H48" s="14">
        <v>38229</v>
      </c>
      <c r="I48" s="13" t="s">
        <v>303</v>
      </c>
      <c r="J48" s="15">
        <v>63</v>
      </c>
      <c r="K48" s="13" t="s">
        <v>25</v>
      </c>
      <c r="L48" s="13" t="s">
        <v>20</v>
      </c>
      <c r="M48" s="13" t="s">
        <v>21</v>
      </c>
      <c r="N48" s="13" t="s">
        <v>22</v>
      </c>
      <c r="O48" s="13" t="s">
        <v>22</v>
      </c>
      <c r="P48" s="13" t="s">
        <v>22</v>
      </c>
      <c r="Q48" s="13"/>
      <c r="R48" s="13"/>
      <c r="S48" s="13" t="s">
        <v>23</v>
      </c>
      <c r="T48" s="13" t="s">
        <v>32</v>
      </c>
      <c r="U48" s="13" t="s">
        <v>32</v>
      </c>
      <c r="V48" s="13" t="s">
        <v>32</v>
      </c>
      <c r="W48" s="13" t="s">
        <v>32</v>
      </c>
      <c r="X48" s="14">
        <v>43992.484027777777</v>
      </c>
      <c r="Y48" s="13" t="s">
        <v>303</v>
      </c>
      <c r="Z48" s="15">
        <v>69.8</v>
      </c>
      <c r="AA48" s="13" t="s">
        <v>19</v>
      </c>
      <c r="AB48" s="13" t="s">
        <v>20</v>
      </c>
      <c r="AC48" s="13" t="s">
        <v>21</v>
      </c>
      <c r="AD48" s="13" t="s">
        <v>22</v>
      </c>
      <c r="AE48" s="13" t="s">
        <v>22</v>
      </c>
      <c r="AF48" s="13" t="s">
        <v>22</v>
      </c>
      <c r="AG48" s="13"/>
      <c r="AH48" s="13"/>
      <c r="AI48" s="21" t="str">
        <f t="shared" si="2"/>
        <v>No</v>
      </c>
      <c r="AJ48" s="22">
        <f t="shared" si="3"/>
        <v>0.10793650793650789</v>
      </c>
      <c r="AK48" s="21" t="s">
        <v>359</v>
      </c>
    </row>
    <row r="49" spans="1:37" x14ac:dyDescent="0.3">
      <c r="A49" t="str">
        <f>INDEX('T3 PCBs'!$A$4:$A$53,MATCH(B49,'T3 PCBs'!$B$4:$B$53,0))</f>
        <v>1</v>
      </c>
      <c r="B49" s="13" t="s">
        <v>52</v>
      </c>
      <c r="C49" s="13" t="s">
        <v>57</v>
      </c>
      <c r="D49" s="13" t="s">
        <v>58</v>
      </c>
      <c r="E49" s="13" t="s">
        <v>59</v>
      </c>
      <c r="F49" s="13" t="s">
        <v>60</v>
      </c>
      <c r="G49" s="13" t="s">
        <v>61</v>
      </c>
      <c r="H49" s="14">
        <v>36034</v>
      </c>
      <c r="I49" s="13" t="s">
        <v>303</v>
      </c>
      <c r="J49" s="15">
        <v>150</v>
      </c>
      <c r="K49" s="13" t="s">
        <v>19</v>
      </c>
      <c r="L49" s="13" t="s">
        <v>20</v>
      </c>
      <c r="M49" s="13" t="s">
        <v>21</v>
      </c>
      <c r="N49" s="13" t="s">
        <v>22</v>
      </c>
      <c r="O49" s="13" t="s">
        <v>22</v>
      </c>
      <c r="P49" s="13" t="s">
        <v>22</v>
      </c>
      <c r="Q49" s="13"/>
      <c r="R49" s="13"/>
      <c r="S49" s="13" t="s">
        <v>23</v>
      </c>
      <c r="T49" s="13" t="s">
        <v>62</v>
      </c>
      <c r="U49" s="13" t="s">
        <v>62</v>
      </c>
      <c r="V49" s="13" t="s">
        <v>62</v>
      </c>
      <c r="W49" s="13" t="s">
        <v>62</v>
      </c>
      <c r="X49" s="14">
        <v>43993.472222222219</v>
      </c>
      <c r="Y49" s="13" t="s">
        <v>303</v>
      </c>
      <c r="Z49" s="15">
        <v>61.1</v>
      </c>
      <c r="AA49" s="13" t="s">
        <v>19</v>
      </c>
      <c r="AB49" s="13" t="s">
        <v>20</v>
      </c>
      <c r="AC49" s="13" t="s">
        <v>21</v>
      </c>
      <c r="AD49" s="13" t="s">
        <v>22</v>
      </c>
      <c r="AE49" s="13" t="s">
        <v>22</v>
      </c>
      <c r="AF49" s="13" t="s">
        <v>22</v>
      </c>
      <c r="AG49" s="13"/>
      <c r="AH49" s="13"/>
      <c r="AI49" s="21" t="str">
        <f t="shared" si="2"/>
        <v>No</v>
      </c>
      <c r="AJ49" s="22">
        <f t="shared" si="3"/>
        <v>-0.59266666666666667</v>
      </c>
      <c r="AK49" s="21" t="s">
        <v>359</v>
      </c>
    </row>
    <row r="50" spans="1:37" x14ac:dyDescent="0.3">
      <c r="A50" t="str">
        <f>INDEX('T3 PCBs'!$A$4:$A$53,MATCH(B50,'T3 PCBs'!$B$4:$B$53,0))</f>
        <v>1</v>
      </c>
      <c r="B50" s="13" t="s">
        <v>67</v>
      </c>
      <c r="C50" s="13" t="s">
        <v>27</v>
      </c>
      <c r="D50" s="13" t="s">
        <v>72</v>
      </c>
      <c r="E50" s="13" t="s">
        <v>73</v>
      </c>
      <c r="F50" s="13" t="s">
        <v>74</v>
      </c>
      <c r="G50" s="13" t="s">
        <v>75</v>
      </c>
      <c r="H50" s="14">
        <v>38419</v>
      </c>
      <c r="I50" s="13" t="s">
        <v>303</v>
      </c>
      <c r="J50" s="15">
        <v>20</v>
      </c>
      <c r="K50" s="13" t="s">
        <v>87</v>
      </c>
      <c r="L50" s="13" t="s">
        <v>20</v>
      </c>
      <c r="M50" s="13" t="s">
        <v>22</v>
      </c>
      <c r="N50" s="13" t="s">
        <v>22</v>
      </c>
      <c r="O50" s="13" t="s">
        <v>22</v>
      </c>
      <c r="P50" s="13" t="s">
        <v>22</v>
      </c>
      <c r="Q50" s="13"/>
      <c r="R50" s="13"/>
      <c r="S50" s="13" t="s">
        <v>23</v>
      </c>
      <c r="T50" s="13" t="s">
        <v>76</v>
      </c>
      <c r="U50" s="13" t="s">
        <v>76</v>
      </c>
      <c r="V50" s="13" t="s">
        <v>76</v>
      </c>
      <c r="W50" s="13" t="s">
        <v>76</v>
      </c>
      <c r="X50" s="14">
        <v>43993.453472222223</v>
      </c>
      <c r="Y50" s="13" t="s">
        <v>303</v>
      </c>
      <c r="Z50" s="15">
        <v>42.6</v>
      </c>
      <c r="AA50" s="13" t="s">
        <v>25</v>
      </c>
      <c r="AB50" s="13" t="s">
        <v>20</v>
      </c>
      <c r="AC50" s="13" t="s">
        <v>21</v>
      </c>
      <c r="AD50" s="13" t="s">
        <v>22</v>
      </c>
      <c r="AE50" s="13" t="s">
        <v>22</v>
      </c>
      <c r="AF50" s="13" t="s">
        <v>22</v>
      </c>
      <c r="AG50" s="13"/>
      <c r="AH50" s="13"/>
      <c r="AI50" s="21" t="str">
        <f t="shared" si="2"/>
        <v>No</v>
      </c>
      <c r="AJ50" s="22">
        <f t="shared" si="3"/>
        <v>1.1300000000000001</v>
      </c>
      <c r="AK50" s="21" t="s">
        <v>359</v>
      </c>
    </row>
    <row r="51" spans="1:37" x14ac:dyDescent="0.3">
      <c r="A51" t="str">
        <f>INDEX('T3 PCBs'!$A$4:$A$53,MATCH(B51,'T3 PCBs'!$B$4:$B$53,0))</f>
        <v>2</v>
      </c>
      <c r="B51" s="13" t="s">
        <v>82</v>
      </c>
      <c r="C51" s="13" t="s">
        <v>175</v>
      </c>
      <c r="D51" s="13" t="s">
        <v>284</v>
      </c>
      <c r="E51" s="13" t="s">
        <v>285</v>
      </c>
      <c r="F51" s="13" t="s">
        <v>286</v>
      </c>
      <c r="G51" s="13" t="s">
        <v>287</v>
      </c>
      <c r="H51" s="14">
        <v>35714.490277777775</v>
      </c>
      <c r="I51" s="13" t="s">
        <v>303</v>
      </c>
      <c r="J51" s="15">
        <v>240</v>
      </c>
      <c r="K51" s="13" t="s">
        <v>19</v>
      </c>
      <c r="L51" s="13" t="s">
        <v>20</v>
      </c>
      <c r="M51" s="13" t="s">
        <v>21</v>
      </c>
      <c r="N51" s="13" t="s">
        <v>22</v>
      </c>
      <c r="O51" s="13" t="s">
        <v>22</v>
      </c>
      <c r="P51" s="13" t="s">
        <v>22</v>
      </c>
      <c r="Q51" s="13"/>
      <c r="R51" s="13"/>
      <c r="S51" s="13" t="s">
        <v>23</v>
      </c>
      <c r="T51" s="13" t="s">
        <v>88</v>
      </c>
      <c r="U51" s="13" t="s">
        <v>88</v>
      </c>
      <c r="V51" s="13" t="s">
        <v>88</v>
      </c>
      <c r="W51" s="13" t="s">
        <v>88</v>
      </c>
      <c r="X51" s="14">
        <v>43997.361805555556</v>
      </c>
      <c r="Y51" s="13" t="s">
        <v>303</v>
      </c>
      <c r="Z51" s="15">
        <v>122</v>
      </c>
      <c r="AA51" s="13" t="s">
        <v>19</v>
      </c>
      <c r="AB51" s="13" t="s">
        <v>20</v>
      </c>
      <c r="AC51" s="13" t="s">
        <v>21</v>
      </c>
      <c r="AD51" s="13" t="s">
        <v>22</v>
      </c>
      <c r="AE51" s="13" t="s">
        <v>22</v>
      </c>
      <c r="AF51" s="13" t="s">
        <v>22</v>
      </c>
      <c r="AG51" s="13"/>
      <c r="AH51" s="13"/>
      <c r="AI51" s="21" t="str">
        <f t="shared" si="2"/>
        <v>No</v>
      </c>
      <c r="AJ51" s="22">
        <f t="shared" si="3"/>
        <v>-0.49166666666666664</v>
      </c>
      <c r="AK51" s="21" t="s">
        <v>359</v>
      </c>
    </row>
    <row r="52" spans="1:37" x14ac:dyDescent="0.3">
      <c r="A52" t="str">
        <f>INDEX('T3 PCBs'!$A$4:$A$53,MATCH(B52,'T3 PCBs'!$B$4:$B$53,0))</f>
        <v>2</v>
      </c>
      <c r="B52" s="13" t="s">
        <v>89</v>
      </c>
      <c r="C52" s="13" t="s">
        <v>57</v>
      </c>
      <c r="D52" s="13" t="s">
        <v>90</v>
      </c>
      <c r="E52" s="13" t="s">
        <v>91</v>
      </c>
      <c r="F52" s="13" t="s">
        <v>92</v>
      </c>
      <c r="G52" s="13" t="s">
        <v>93</v>
      </c>
      <c r="H52" s="14">
        <v>36032</v>
      </c>
      <c r="I52" s="13" t="s">
        <v>303</v>
      </c>
      <c r="J52" s="15">
        <v>200</v>
      </c>
      <c r="K52" s="13" t="s">
        <v>19</v>
      </c>
      <c r="L52" s="13" t="s">
        <v>20</v>
      </c>
      <c r="M52" s="13" t="s">
        <v>21</v>
      </c>
      <c r="N52" s="13" t="s">
        <v>22</v>
      </c>
      <c r="O52" s="13" t="s">
        <v>22</v>
      </c>
      <c r="P52" s="13" t="s">
        <v>22</v>
      </c>
      <c r="Q52" s="13"/>
      <c r="R52" s="13"/>
      <c r="S52" s="13" t="s">
        <v>23</v>
      </c>
      <c r="T52" s="13" t="s">
        <v>94</v>
      </c>
      <c r="U52" s="13" t="s">
        <v>94</v>
      </c>
      <c r="V52" s="13" t="s">
        <v>94</v>
      </c>
      <c r="W52" s="13" t="s">
        <v>94</v>
      </c>
      <c r="X52" s="14">
        <v>44001.311111111114</v>
      </c>
      <c r="Y52" s="13" t="s">
        <v>303</v>
      </c>
      <c r="Z52" s="15">
        <v>61.5</v>
      </c>
      <c r="AA52" s="13" t="s">
        <v>19</v>
      </c>
      <c r="AB52" s="13" t="s">
        <v>20</v>
      </c>
      <c r="AC52" s="13" t="s">
        <v>21</v>
      </c>
      <c r="AD52" s="13" t="s">
        <v>22</v>
      </c>
      <c r="AE52" s="13" t="s">
        <v>22</v>
      </c>
      <c r="AF52" s="13" t="s">
        <v>22</v>
      </c>
      <c r="AG52" s="13"/>
      <c r="AH52" s="13"/>
      <c r="AI52" s="21" t="str">
        <f t="shared" si="2"/>
        <v>No</v>
      </c>
      <c r="AJ52" s="22">
        <f t="shared" si="3"/>
        <v>-0.6925</v>
      </c>
      <c r="AK52" s="21" t="s">
        <v>359</v>
      </c>
    </row>
    <row r="53" spans="1:37" x14ac:dyDescent="0.3">
      <c r="A53" t="str">
        <f>INDEX('T3 PCBs'!$A$4:$A$53,MATCH(B53,'T3 PCBs'!$B$4:$B$53,0))</f>
        <v>3</v>
      </c>
      <c r="B53" s="13" t="s">
        <v>95</v>
      </c>
      <c r="C53" s="13" t="s">
        <v>96</v>
      </c>
      <c r="D53" s="13" t="s">
        <v>97</v>
      </c>
      <c r="E53" s="13" t="s">
        <v>98</v>
      </c>
      <c r="F53" s="13" t="s">
        <v>99</v>
      </c>
      <c r="G53" s="13" t="s">
        <v>100</v>
      </c>
      <c r="H53" s="14">
        <v>39014</v>
      </c>
      <c r="I53" s="13" t="s">
        <v>303</v>
      </c>
      <c r="J53" s="15">
        <v>86</v>
      </c>
      <c r="K53" s="13" t="s">
        <v>87</v>
      </c>
      <c r="L53" s="13" t="s">
        <v>20</v>
      </c>
      <c r="M53" s="13" t="s">
        <v>22</v>
      </c>
      <c r="N53" s="13" t="s">
        <v>22</v>
      </c>
      <c r="O53" s="13" t="s">
        <v>22</v>
      </c>
      <c r="P53" s="13" t="s">
        <v>22</v>
      </c>
      <c r="Q53" s="13"/>
      <c r="R53" s="13"/>
      <c r="S53" s="13" t="s">
        <v>23</v>
      </c>
      <c r="T53" s="13" t="s">
        <v>101</v>
      </c>
      <c r="U53" s="13" t="s">
        <v>101</v>
      </c>
      <c r="V53" s="13" t="s">
        <v>101</v>
      </c>
      <c r="W53" s="13" t="s">
        <v>101</v>
      </c>
      <c r="X53" s="14">
        <v>44008.425694444442</v>
      </c>
      <c r="Y53" s="13" t="s">
        <v>303</v>
      </c>
      <c r="Z53" s="15">
        <v>84.3</v>
      </c>
      <c r="AA53" s="13" t="s">
        <v>19</v>
      </c>
      <c r="AB53" s="13" t="s">
        <v>20</v>
      </c>
      <c r="AC53" s="13" t="s">
        <v>21</v>
      </c>
      <c r="AD53" s="13" t="s">
        <v>22</v>
      </c>
      <c r="AE53" s="13" t="s">
        <v>22</v>
      </c>
      <c r="AF53" s="13" t="s">
        <v>22</v>
      </c>
      <c r="AG53" s="13"/>
      <c r="AH53" s="13"/>
      <c r="AI53" s="21" t="str">
        <f t="shared" si="2"/>
        <v>No</v>
      </c>
      <c r="AJ53" s="22">
        <f t="shared" si="3"/>
        <v>-1.9767441860465151E-2</v>
      </c>
      <c r="AK53" s="21" t="s">
        <v>359</v>
      </c>
    </row>
    <row r="54" spans="1:37" x14ac:dyDescent="0.3">
      <c r="A54" t="str">
        <f>INDEX('T3 PCBs'!$A$4:$A$53,MATCH(B54,'T3 PCBs'!$B$4:$B$53,0))</f>
        <v>3</v>
      </c>
      <c r="B54" s="13" t="s">
        <v>102</v>
      </c>
      <c r="C54" s="13" t="s">
        <v>109</v>
      </c>
      <c r="D54" s="13" t="s">
        <v>110</v>
      </c>
      <c r="E54" s="13" t="s">
        <v>111</v>
      </c>
      <c r="F54" s="13" t="s">
        <v>112</v>
      </c>
      <c r="G54" s="13" t="s">
        <v>112</v>
      </c>
      <c r="H54" s="14">
        <v>40752.573611111111</v>
      </c>
      <c r="I54" s="13" t="s">
        <v>303</v>
      </c>
      <c r="J54" s="15">
        <v>24</v>
      </c>
      <c r="K54" s="13" t="s">
        <v>87</v>
      </c>
      <c r="L54" s="13" t="s">
        <v>20</v>
      </c>
      <c r="M54" s="13" t="s">
        <v>22</v>
      </c>
      <c r="N54" s="13" t="s">
        <v>22</v>
      </c>
      <c r="O54" s="13" t="s">
        <v>22</v>
      </c>
      <c r="P54" s="13" t="s">
        <v>22</v>
      </c>
      <c r="Q54" s="13"/>
      <c r="R54" s="13"/>
      <c r="S54" s="13" t="s">
        <v>23</v>
      </c>
      <c r="T54" s="13" t="s">
        <v>113</v>
      </c>
      <c r="U54" s="13" t="s">
        <v>113</v>
      </c>
      <c r="V54" s="13" t="s">
        <v>113</v>
      </c>
      <c r="W54" s="13" t="s">
        <v>113</v>
      </c>
      <c r="X54" s="14">
        <v>44007.316666666666</v>
      </c>
      <c r="Y54" s="13" t="s">
        <v>303</v>
      </c>
      <c r="Z54" s="15">
        <v>49.7</v>
      </c>
      <c r="AA54" s="13" t="s">
        <v>87</v>
      </c>
      <c r="AB54" s="13" t="s">
        <v>20</v>
      </c>
      <c r="AC54" s="13" t="s">
        <v>22</v>
      </c>
      <c r="AD54" s="13" t="s">
        <v>22</v>
      </c>
      <c r="AE54" s="13" t="s">
        <v>22</v>
      </c>
      <c r="AF54" s="13" t="s">
        <v>22</v>
      </c>
      <c r="AG54" s="13"/>
      <c r="AH54" s="13"/>
      <c r="AI54" s="21" t="str">
        <f t="shared" si="2"/>
        <v>No</v>
      </c>
      <c r="AJ54" s="22">
        <f t="shared" si="3"/>
        <v>1.0708333333333335</v>
      </c>
      <c r="AK54" s="21" t="s">
        <v>359</v>
      </c>
    </row>
    <row r="55" spans="1:37" x14ac:dyDescent="0.3">
      <c r="A55" t="str">
        <f>INDEX('T3 PCBs'!$A$4:$A$53,MATCH(B55,'T3 PCBs'!$B$4:$B$53,0))</f>
        <v>4</v>
      </c>
      <c r="B55" s="13" t="s">
        <v>114</v>
      </c>
      <c r="C55" s="13" t="s">
        <v>115</v>
      </c>
      <c r="D55" s="13" t="s">
        <v>116</v>
      </c>
      <c r="E55" s="13" t="s">
        <v>116</v>
      </c>
      <c r="F55" s="13" t="s">
        <v>116</v>
      </c>
      <c r="G55" s="13" t="s">
        <v>117</v>
      </c>
      <c r="H55" s="14">
        <v>40828</v>
      </c>
      <c r="I55" s="13" t="s">
        <v>303</v>
      </c>
      <c r="J55" s="15">
        <v>100</v>
      </c>
      <c r="K55" s="13" t="s">
        <v>19</v>
      </c>
      <c r="L55" s="13" t="s">
        <v>20</v>
      </c>
      <c r="M55" s="13" t="s">
        <v>21</v>
      </c>
      <c r="N55" s="13" t="s">
        <v>22</v>
      </c>
      <c r="O55" s="13" t="s">
        <v>22</v>
      </c>
      <c r="P55" s="13" t="s">
        <v>22</v>
      </c>
      <c r="Q55" s="13"/>
      <c r="R55" s="13"/>
      <c r="S55" s="13" t="s">
        <v>23</v>
      </c>
      <c r="T55" s="13" t="s">
        <v>118</v>
      </c>
      <c r="U55" s="13" t="s">
        <v>118</v>
      </c>
      <c r="V55" s="13" t="s">
        <v>118</v>
      </c>
      <c r="W55" s="13" t="s">
        <v>118</v>
      </c>
      <c r="X55" s="14">
        <v>44005.374305555553</v>
      </c>
      <c r="Y55" s="13" t="s">
        <v>303</v>
      </c>
      <c r="Z55" s="15">
        <v>36.9</v>
      </c>
      <c r="AA55" s="13" t="s">
        <v>25</v>
      </c>
      <c r="AB55" s="13" t="s">
        <v>20</v>
      </c>
      <c r="AC55" s="13" t="s">
        <v>21</v>
      </c>
      <c r="AD55" s="13" t="s">
        <v>22</v>
      </c>
      <c r="AE55" s="13" t="s">
        <v>22</v>
      </c>
      <c r="AF55" s="13" t="s">
        <v>22</v>
      </c>
      <c r="AG55" s="13"/>
      <c r="AH55" s="13"/>
      <c r="AI55" s="21" t="str">
        <f t="shared" si="2"/>
        <v>No</v>
      </c>
      <c r="AJ55" s="22">
        <f t="shared" si="3"/>
        <v>-0.63100000000000001</v>
      </c>
      <c r="AK55" s="21" t="s">
        <v>359</v>
      </c>
    </row>
    <row r="56" spans="1:37" x14ac:dyDescent="0.3">
      <c r="A56" t="str">
        <f>INDEX('T3 PCBs'!$A$4:$A$53,MATCH(B56,'T3 PCBs'!$B$4:$B$53,0))</f>
        <v>4</v>
      </c>
      <c r="B56" s="13" t="s">
        <v>114</v>
      </c>
      <c r="C56" s="13" t="s">
        <v>115</v>
      </c>
      <c r="D56" s="13" t="s">
        <v>119</v>
      </c>
      <c r="E56" s="13" t="s">
        <v>119</v>
      </c>
      <c r="F56" s="13" t="s">
        <v>119</v>
      </c>
      <c r="G56" s="13" t="s">
        <v>120</v>
      </c>
      <c r="H56" s="14">
        <v>40828</v>
      </c>
      <c r="I56" s="13" t="s">
        <v>303</v>
      </c>
      <c r="J56" s="15">
        <v>63</v>
      </c>
      <c r="K56" s="13" t="s">
        <v>87</v>
      </c>
      <c r="L56" s="13" t="s">
        <v>20</v>
      </c>
      <c r="M56" s="13" t="s">
        <v>22</v>
      </c>
      <c r="N56" s="13" t="s">
        <v>22</v>
      </c>
      <c r="O56" s="13" t="s">
        <v>22</v>
      </c>
      <c r="P56" s="13" t="s">
        <v>22</v>
      </c>
      <c r="Q56" s="13"/>
      <c r="R56" s="13"/>
      <c r="S56" s="13" t="s">
        <v>23</v>
      </c>
      <c r="T56" s="13" t="s">
        <v>121</v>
      </c>
      <c r="U56" s="13" t="s">
        <v>121</v>
      </c>
      <c r="V56" s="13" t="s">
        <v>121</v>
      </c>
      <c r="W56" s="13" t="s">
        <v>121</v>
      </c>
      <c r="X56" s="14">
        <v>44006.362500000003</v>
      </c>
      <c r="Y56" s="13" t="s">
        <v>303</v>
      </c>
      <c r="Z56" s="15">
        <v>53.1</v>
      </c>
      <c r="AA56" s="13" t="s">
        <v>19</v>
      </c>
      <c r="AB56" s="13" t="s">
        <v>20</v>
      </c>
      <c r="AC56" s="13" t="s">
        <v>21</v>
      </c>
      <c r="AD56" s="13" t="s">
        <v>22</v>
      </c>
      <c r="AE56" s="13" t="s">
        <v>22</v>
      </c>
      <c r="AF56" s="13" t="s">
        <v>22</v>
      </c>
      <c r="AG56" s="13"/>
      <c r="AH56" s="13"/>
      <c r="AI56" s="21" t="str">
        <f t="shared" si="2"/>
        <v>No</v>
      </c>
      <c r="AJ56" s="22">
        <f t="shared" si="3"/>
        <v>-0.15714285714285711</v>
      </c>
      <c r="AK56" s="21" t="s">
        <v>359</v>
      </c>
    </row>
    <row r="57" spans="1:37" x14ac:dyDescent="0.3">
      <c r="A57" t="str">
        <f>INDEX('T3 PCBs'!$A$4:$A$53,MATCH(B57,'T3 PCBs'!$B$4:$B$53,0))</f>
        <v>4</v>
      </c>
      <c r="B57" s="13" t="s">
        <v>114</v>
      </c>
      <c r="C57" s="13" t="s">
        <v>122</v>
      </c>
      <c r="D57" s="13" t="s">
        <v>123</v>
      </c>
      <c r="E57" s="13" t="s">
        <v>124</v>
      </c>
      <c r="F57" s="13" t="s">
        <v>125</v>
      </c>
      <c r="G57" s="13" t="s">
        <v>126</v>
      </c>
      <c r="H57" s="14">
        <v>38224.538194444445</v>
      </c>
      <c r="I57" s="13" t="s">
        <v>303</v>
      </c>
      <c r="J57" s="15">
        <v>1100</v>
      </c>
      <c r="K57" s="13" t="s">
        <v>87</v>
      </c>
      <c r="L57" s="13" t="s">
        <v>20</v>
      </c>
      <c r="M57" s="13" t="s">
        <v>22</v>
      </c>
      <c r="N57" s="13" t="s">
        <v>21</v>
      </c>
      <c r="O57" s="13" t="s">
        <v>22</v>
      </c>
      <c r="P57" s="13" t="s">
        <v>22</v>
      </c>
      <c r="Q57" s="13"/>
      <c r="R57" s="13"/>
      <c r="S57" s="13" t="s">
        <v>23</v>
      </c>
      <c r="T57" s="13" t="s">
        <v>127</v>
      </c>
      <c r="U57" s="13" t="s">
        <v>127</v>
      </c>
      <c r="V57" s="13" t="s">
        <v>127</v>
      </c>
      <c r="W57" s="13" t="s">
        <v>127</v>
      </c>
      <c r="X57" s="14">
        <v>44000.47152777778</v>
      </c>
      <c r="Y57" s="13" t="s">
        <v>303</v>
      </c>
      <c r="Z57" s="15">
        <v>79.3</v>
      </c>
      <c r="AA57" s="13" t="s">
        <v>19</v>
      </c>
      <c r="AB57" s="13" t="s">
        <v>20</v>
      </c>
      <c r="AC57" s="13" t="s">
        <v>21</v>
      </c>
      <c r="AD57" s="13" t="s">
        <v>22</v>
      </c>
      <c r="AE57" s="13" t="s">
        <v>22</v>
      </c>
      <c r="AF57" s="13" t="s">
        <v>22</v>
      </c>
      <c r="AG57" s="13"/>
      <c r="AH57" s="13"/>
      <c r="AI57" s="21" t="str">
        <f t="shared" si="2"/>
        <v>No</v>
      </c>
      <c r="AJ57" s="22">
        <f t="shared" si="3"/>
        <v>-0.92790909090909091</v>
      </c>
      <c r="AK57" s="21" t="s">
        <v>359</v>
      </c>
    </row>
    <row r="58" spans="1:37" x14ac:dyDescent="0.3">
      <c r="A58" t="str">
        <f>INDEX('T3 PCBs'!$A$4:$A$53,MATCH(B58,'T3 PCBs'!$B$4:$B$53,0))</f>
        <v>4</v>
      </c>
      <c r="B58" s="13" t="s">
        <v>114</v>
      </c>
      <c r="C58" s="13" t="s">
        <v>115</v>
      </c>
      <c r="D58" s="13" t="s">
        <v>131</v>
      </c>
      <c r="E58" s="13" t="s">
        <v>131</v>
      </c>
      <c r="F58" s="13" t="s">
        <v>131</v>
      </c>
      <c r="G58" s="13" t="s">
        <v>132</v>
      </c>
      <c r="H58" s="14">
        <v>40952</v>
      </c>
      <c r="I58" s="13" t="s">
        <v>303</v>
      </c>
      <c r="J58" s="15">
        <v>38</v>
      </c>
      <c r="K58" s="13" t="s">
        <v>19</v>
      </c>
      <c r="L58" s="13" t="s">
        <v>20</v>
      </c>
      <c r="M58" s="13" t="s">
        <v>21</v>
      </c>
      <c r="N58" s="13" t="s">
        <v>22</v>
      </c>
      <c r="O58" s="13" t="s">
        <v>22</v>
      </c>
      <c r="P58" s="13" t="s">
        <v>22</v>
      </c>
      <c r="Q58" s="13"/>
      <c r="R58" s="13"/>
      <c r="S58" s="13" t="s">
        <v>23</v>
      </c>
      <c r="T58" s="13" t="s">
        <v>133</v>
      </c>
      <c r="U58" s="13" t="s">
        <v>133</v>
      </c>
      <c r="V58" s="13" t="s">
        <v>133</v>
      </c>
      <c r="W58" s="13" t="s">
        <v>133</v>
      </c>
      <c r="X58" s="14">
        <v>44000.517361111109</v>
      </c>
      <c r="Y58" s="13" t="s">
        <v>303</v>
      </c>
      <c r="Z58" s="15">
        <v>80.7</v>
      </c>
      <c r="AA58" s="13" t="s">
        <v>19</v>
      </c>
      <c r="AB58" s="13" t="s">
        <v>20</v>
      </c>
      <c r="AC58" s="13" t="s">
        <v>21</v>
      </c>
      <c r="AD58" s="13" t="s">
        <v>22</v>
      </c>
      <c r="AE58" s="13" t="s">
        <v>22</v>
      </c>
      <c r="AF58" s="13" t="s">
        <v>22</v>
      </c>
      <c r="AG58" s="13"/>
      <c r="AH58" s="13"/>
      <c r="AI58" s="21" t="str">
        <f t="shared" si="2"/>
        <v>No</v>
      </c>
      <c r="AJ58" s="22">
        <f t="shared" si="3"/>
        <v>1.1236842105263158</v>
      </c>
      <c r="AK58" s="21" t="s">
        <v>359</v>
      </c>
    </row>
    <row r="59" spans="1:37" x14ac:dyDescent="0.3">
      <c r="A59" t="str">
        <f>INDEX('T3 PCBs'!$A$4:$A$53,MATCH(B59,'T3 PCBs'!$B$4:$B$53,0))</f>
        <v>4</v>
      </c>
      <c r="B59" s="13" t="s">
        <v>114</v>
      </c>
      <c r="C59" s="13" t="s">
        <v>122</v>
      </c>
      <c r="D59" s="13" t="s">
        <v>134</v>
      </c>
      <c r="E59" s="13" t="s">
        <v>135</v>
      </c>
      <c r="F59" s="13" t="s">
        <v>136</v>
      </c>
      <c r="G59" s="13" t="s">
        <v>137</v>
      </c>
      <c r="H59" s="14">
        <v>38224.378472222219</v>
      </c>
      <c r="I59" s="13" t="s">
        <v>303</v>
      </c>
      <c r="J59" s="15">
        <v>850</v>
      </c>
      <c r="K59" s="13" t="s">
        <v>87</v>
      </c>
      <c r="L59" s="13" t="s">
        <v>20</v>
      </c>
      <c r="M59" s="13" t="s">
        <v>22</v>
      </c>
      <c r="N59" s="13" t="s">
        <v>21</v>
      </c>
      <c r="O59" s="13" t="s">
        <v>21</v>
      </c>
      <c r="P59" s="13" t="s">
        <v>22</v>
      </c>
      <c r="Q59" s="13"/>
      <c r="R59" s="13"/>
      <c r="S59" s="13" t="s">
        <v>23</v>
      </c>
      <c r="T59" s="13" t="s">
        <v>138</v>
      </c>
      <c r="U59" s="13" t="s">
        <v>138</v>
      </c>
      <c r="V59" s="13" t="s">
        <v>138</v>
      </c>
      <c r="W59" s="13" t="s">
        <v>138</v>
      </c>
      <c r="X59" s="14">
        <v>44007.298611111109</v>
      </c>
      <c r="Y59" s="13" t="s">
        <v>303</v>
      </c>
      <c r="Z59" s="15">
        <v>49.8</v>
      </c>
      <c r="AA59" s="13" t="s">
        <v>87</v>
      </c>
      <c r="AB59" s="13" t="s">
        <v>20</v>
      </c>
      <c r="AC59" s="13" t="s">
        <v>22</v>
      </c>
      <c r="AD59" s="13" t="s">
        <v>22</v>
      </c>
      <c r="AE59" s="13" t="s">
        <v>22</v>
      </c>
      <c r="AF59" s="13" t="s">
        <v>22</v>
      </c>
      <c r="AG59" s="13"/>
      <c r="AH59" s="13"/>
      <c r="AI59" s="21" t="str">
        <f t="shared" si="2"/>
        <v>No</v>
      </c>
      <c r="AJ59" s="22">
        <f t="shared" si="3"/>
        <v>-0.94141176470588239</v>
      </c>
      <c r="AK59" s="21" t="s">
        <v>359</v>
      </c>
    </row>
    <row r="60" spans="1:37" x14ac:dyDescent="0.3">
      <c r="A60" t="str">
        <f>INDEX('T3 PCBs'!$A$4:$A$53,MATCH(B60,'T3 PCBs'!$B$4:$B$53,0))</f>
        <v>6</v>
      </c>
      <c r="B60" s="13" t="s">
        <v>139</v>
      </c>
      <c r="C60" s="13" t="s">
        <v>27</v>
      </c>
      <c r="D60" s="13" t="s">
        <v>140</v>
      </c>
      <c r="E60" s="13" t="s">
        <v>141</v>
      </c>
      <c r="F60" s="13" t="s">
        <v>142</v>
      </c>
      <c r="G60" s="13" t="s">
        <v>143</v>
      </c>
      <c r="H60" s="14">
        <v>38419</v>
      </c>
      <c r="I60" s="13" t="s">
        <v>303</v>
      </c>
      <c r="J60" s="15">
        <v>130</v>
      </c>
      <c r="K60" s="13" t="s">
        <v>87</v>
      </c>
      <c r="L60" s="13" t="s">
        <v>20</v>
      </c>
      <c r="M60" s="13" t="s">
        <v>22</v>
      </c>
      <c r="N60" s="13" t="s">
        <v>22</v>
      </c>
      <c r="O60" s="13" t="s">
        <v>22</v>
      </c>
      <c r="P60" s="13" t="s">
        <v>22</v>
      </c>
      <c r="Q60" s="13"/>
      <c r="R60" s="13"/>
      <c r="S60" s="13" t="s">
        <v>23</v>
      </c>
      <c r="T60" s="13" t="s">
        <v>144</v>
      </c>
      <c r="U60" s="13" t="s">
        <v>144</v>
      </c>
      <c r="V60" s="13" t="s">
        <v>144</v>
      </c>
      <c r="W60" s="13" t="s">
        <v>144</v>
      </c>
      <c r="X60" s="14">
        <v>43999.600694444445</v>
      </c>
      <c r="Y60" s="13" t="s">
        <v>303</v>
      </c>
      <c r="Z60" s="15">
        <v>121</v>
      </c>
      <c r="AA60" s="13" t="s">
        <v>19</v>
      </c>
      <c r="AB60" s="13" t="s">
        <v>20</v>
      </c>
      <c r="AC60" s="13" t="s">
        <v>21</v>
      </c>
      <c r="AD60" s="13" t="s">
        <v>22</v>
      </c>
      <c r="AE60" s="13" t="s">
        <v>22</v>
      </c>
      <c r="AF60" s="13" t="s">
        <v>22</v>
      </c>
      <c r="AG60" s="13"/>
      <c r="AH60" s="13"/>
      <c r="AI60" s="21" t="str">
        <f t="shared" si="2"/>
        <v>No</v>
      </c>
      <c r="AJ60" s="22">
        <f t="shared" si="3"/>
        <v>-6.9230769230769235E-2</v>
      </c>
      <c r="AK60" s="21" t="s">
        <v>359</v>
      </c>
    </row>
    <row r="61" spans="1:37" x14ac:dyDescent="0.3">
      <c r="A61" t="str">
        <f>INDEX('T3 PCBs'!$A$4:$A$53,MATCH(B61,'T3 PCBs'!$B$4:$B$53,0))</f>
        <v>6</v>
      </c>
      <c r="B61" s="13" t="s">
        <v>139</v>
      </c>
      <c r="C61" s="13" t="s">
        <v>57</v>
      </c>
      <c r="D61" s="13" t="s">
        <v>145</v>
      </c>
      <c r="E61" s="13" t="s">
        <v>146</v>
      </c>
      <c r="F61" s="13" t="s">
        <v>147</v>
      </c>
      <c r="G61" s="13" t="s">
        <v>148</v>
      </c>
      <c r="H61" s="14">
        <v>36038</v>
      </c>
      <c r="I61" s="13" t="s">
        <v>303</v>
      </c>
      <c r="J61" s="15">
        <v>450</v>
      </c>
      <c r="K61" s="13" t="s">
        <v>19</v>
      </c>
      <c r="L61" s="13" t="s">
        <v>20</v>
      </c>
      <c r="M61" s="13" t="s">
        <v>21</v>
      </c>
      <c r="N61" s="13" t="s">
        <v>22</v>
      </c>
      <c r="O61" s="13" t="s">
        <v>22</v>
      </c>
      <c r="P61" s="13" t="s">
        <v>22</v>
      </c>
      <c r="Q61" s="13"/>
      <c r="R61" s="13"/>
      <c r="S61" s="13" t="s">
        <v>23</v>
      </c>
      <c r="T61" s="13" t="s">
        <v>149</v>
      </c>
      <c r="U61" s="13" t="s">
        <v>149</v>
      </c>
      <c r="V61" s="13" t="s">
        <v>149</v>
      </c>
      <c r="W61" s="13" t="s">
        <v>149</v>
      </c>
      <c r="X61" s="14">
        <v>43992.381249999999</v>
      </c>
      <c r="Y61" s="13" t="s">
        <v>303</v>
      </c>
      <c r="Z61" s="15">
        <v>230</v>
      </c>
      <c r="AA61" s="13" t="s">
        <v>19</v>
      </c>
      <c r="AB61" s="13" t="s">
        <v>20</v>
      </c>
      <c r="AC61" s="13" t="s">
        <v>21</v>
      </c>
      <c r="AD61" s="13" t="s">
        <v>22</v>
      </c>
      <c r="AE61" s="13" t="s">
        <v>22</v>
      </c>
      <c r="AF61" s="13" t="s">
        <v>22</v>
      </c>
      <c r="AG61" s="13"/>
      <c r="AH61" s="13"/>
      <c r="AI61" s="21" t="str">
        <f t="shared" si="2"/>
        <v>No</v>
      </c>
      <c r="AJ61" s="22">
        <f t="shared" si="3"/>
        <v>-0.48888888888888887</v>
      </c>
      <c r="AK61" s="21" t="s">
        <v>359</v>
      </c>
    </row>
    <row r="62" spans="1:37" x14ac:dyDescent="0.3">
      <c r="A62" t="str">
        <f>INDEX('T3 PCBs'!$A$4:$A$53,MATCH(B62,'T3 PCBs'!$B$4:$B$53,0))</f>
        <v>6</v>
      </c>
      <c r="B62" s="13" t="s">
        <v>139</v>
      </c>
      <c r="C62" s="13" t="s">
        <v>122</v>
      </c>
      <c r="D62" s="13" t="s">
        <v>150</v>
      </c>
      <c r="E62" s="13" t="s">
        <v>151</v>
      </c>
      <c r="F62" s="13" t="s">
        <v>152</v>
      </c>
      <c r="G62" s="13" t="s">
        <v>153</v>
      </c>
      <c r="H62" s="14">
        <v>38225.474305555559</v>
      </c>
      <c r="I62" s="13" t="s">
        <v>303</v>
      </c>
      <c r="J62" s="15">
        <v>1500</v>
      </c>
      <c r="K62" s="13" t="s">
        <v>87</v>
      </c>
      <c r="L62" s="13" t="s">
        <v>20</v>
      </c>
      <c r="M62" s="13" t="s">
        <v>22</v>
      </c>
      <c r="N62" s="13" t="s">
        <v>21</v>
      </c>
      <c r="O62" s="13" t="s">
        <v>22</v>
      </c>
      <c r="P62" s="13" t="s">
        <v>22</v>
      </c>
      <c r="Q62" s="13"/>
      <c r="R62" s="13"/>
      <c r="S62" s="13" t="s">
        <v>23</v>
      </c>
      <c r="T62" s="13" t="s">
        <v>154</v>
      </c>
      <c r="U62" s="13" t="s">
        <v>154</v>
      </c>
      <c r="V62" s="13" t="s">
        <v>154</v>
      </c>
      <c r="W62" s="13" t="s">
        <v>154</v>
      </c>
      <c r="X62" s="14">
        <v>43998.341666666667</v>
      </c>
      <c r="Y62" s="13" t="s">
        <v>303</v>
      </c>
      <c r="Z62" s="15">
        <v>88.2</v>
      </c>
      <c r="AA62" s="13" t="s">
        <v>19</v>
      </c>
      <c r="AB62" s="13" t="s">
        <v>20</v>
      </c>
      <c r="AC62" s="13" t="s">
        <v>21</v>
      </c>
      <c r="AD62" s="13" t="s">
        <v>22</v>
      </c>
      <c r="AE62" s="13" t="s">
        <v>22</v>
      </c>
      <c r="AF62" s="13" t="s">
        <v>22</v>
      </c>
      <c r="AG62" s="13"/>
      <c r="AH62" s="13"/>
      <c r="AI62" s="21" t="str">
        <f t="shared" si="2"/>
        <v>No</v>
      </c>
      <c r="AJ62" s="22">
        <f t="shared" si="3"/>
        <v>-0.94119999999999993</v>
      </c>
      <c r="AK62" s="21" t="s">
        <v>359</v>
      </c>
    </row>
    <row r="63" spans="1:37" x14ac:dyDescent="0.3">
      <c r="A63" t="str">
        <f>INDEX('T3 PCBs'!$A$4:$A$53,MATCH(B63,'T3 PCBs'!$B$4:$B$53,0))</f>
        <v>6</v>
      </c>
      <c r="B63" s="13" t="s">
        <v>139</v>
      </c>
      <c r="C63" s="13" t="s">
        <v>57</v>
      </c>
      <c r="D63" s="13" t="s">
        <v>155</v>
      </c>
      <c r="E63" s="13" t="s">
        <v>156</v>
      </c>
      <c r="F63" s="13" t="s">
        <v>157</v>
      </c>
      <c r="G63" s="13" t="s">
        <v>158</v>
      </c>
      <c r="H63" s="14">
        <v>36031</v>
      </c>
      <c r="I63" s="13" t="s">
        <v>303</v>
      </c>
      <c r="J63" s="15">
        <v>380</v>
      </c>
      <c r="K63" s="13" t="s">
        <v>19</v>
      </c>
      <c r="L63" s="13" t="s">
        <v>20</v>
      </c>
      <c r="M63" s="13" t="s">
        <v>21</v>
      </c>
      <c r="N63" s="13" t="s">
        <v>22</v>
      </c>
      <c r="O63" s="13" t="s">
        <v>22</v>
      </c>
      <c r="P63" s="13" t="s">
        <v>22</v>
      </c>
      <c r="Q63" s="13"/>
      <c r="R63" s="13"/>
      <c r="S63" s="13" t="s">
        <v>23</v>
      </c>
      <c r="T63" s="13" t="s">
        <v>159</v>
      </c>
      <c r="U63" s="13" t="s">
        <v>159</v>
      </c>
      <c r="V63" s="13" t="s">
        <v>159</v>
      </c>
      <c r="W63" s="13" t="s">
        <v>159</v>
      </c>
      <c r="X63" s="14">
        <v>43998.365972222222</v>
      </c>
      <c r="Y63" s="13" t="s">
        <v>303</v>
      </c>
      <c r="Z63" s="15">
        <v>185</v>
      </c>
      <c r="AA63" s="13" t="s">
        <v>19</v>
      </c>
      <c r="AB63" s="13" t="s">
        <v>20</v>
      </c>
      <c r="AC63" s="13" t="s">
        <v>21</v>
      </c>
      <c r="AD63" s="13" t="s">
        <v>22</v>
      </c>
      <c r="AE63" s="13" t="s">
        <v>22</v>
      </c>
      <c r="AF63" s="13" t="s">
        <v>22</v>
      </c>
      <c r="AG63" s="13"/>
      <c r="AH63" s="13"/>
      <c r="AI63" s="21" t="str">
        <f t="shared" si="2"/>
        <v>No</v>
      </c>
      <c r="AJ63" s="22">
        <f t="shared" si="3"/>
        <v>-0.51315789473684215</v>
      </c>
      <c r="AK63" s="21" t="s">
        <v>359</v>
      </c>
    </row>
    <row r="64" spans="1:37" x14ac:dyDescent="0.3">
      <c r="A64" t="str">
        <f>INDEX('T3 PCBs'!$A$4:$A$53,MATCH(B64,'T3 PCBs'!$B$4:$B$53,0))</f>
        <v>6</v>
      </c>
      <c r="B64" s="13" t="s">
        <v>139</v>
      </c>
      <c r="C64" s="13" t="s">
        <v>57</v>
      </c>
      <c r="D64" s="13" t="s">
        <v>160</v>
      </c>
      <c r="E64" s="13" t="s">
        <v>161</v>
      </c>
      <c r="F64" s="13" t="s">
        <v>162</v>
      </c>
      <c r="G64" s="13" t="s">
        <v>163</v>
      </c>
      <c r="H64" s="14">
        <v>36039</v>
      </c>
      <c r="I64" s="13" t="s">
        <v>303</v>
      </c>
      <c r="J64" s="15">
        <v>360</v>
      </c>
      <c r="K64" s="13" t="s">
        <v>19</v>
      </c>
      <c r="L64" s="13" t="s">
        <v>20</v>
      </c>
      <c r="M64" s="13" t="s">
        <v>21</v>
      </c>
      <c r="N64" s="13" t="s">
        <v>22</v>
      </c>
      <c r="O64" s="13" t="s">
        <v>22</v>
      </c>
      <c r="P64" s="13" t="s">
        <v>22</v>
      </c>
      <c r="Q64" s="13"/>
      <c r="R64" s="13"/>
      <c r="S64" s="13" t="s">
        <v>23</v>
      </c>
      <c r="T64" s="13" t="s">
        <v>164</v>
      </c>
      <c r="U64" s="13" t="s">
        <v>164</v>
      </c>
      <c r="V64" s="13" t="s">
        <v>164</v>
      </c>
      <c r="W64" s="13" t="s">
        <v>164</v>
      </c>
      <c r="X64" s="14">
        <v>43998.451388888891</v>
      </c>
      <c r="Y64" s="13" t="s">
        <v>303</v>
      </c>
      <c r="Z64" s="15">
        <v>158</v>
      </c>
      <c r="AA64" s="13" t="s">
        <v>19</v>
      </c>
      <c r="AB64" s="13" t="s">
        <v>20</v>
      </c>
      <c r="AC64" s="13" t="s">
        <v>21</v>
      </c>
      <c r="AD64" s="13" t="s">
        <v>22</v>
      </c>
      <c r="AE64" s="13" t="s">
        <v>22</v>
      </c>
      <c r="AF64" s="13" t="s">
        <v>22</v>
      </c>
      <c r="AG64" s="13"/>
      <c r="AH64" s="13"/>
      <c r="AI64" s="21" t="str">
        <f t="shared" si="2"/>
        <v>No</v>
      </c>
      <c r="AJ64" s="22">
        <f t="shared" si="3"/>
        <v>-0.56111111111111112</v>
      </c>
      <c r="AK64" s="21" t="s">
        <v>359</v>
      </c>
    </row>
    <row r="65" spans="1:37" x14ac:dyDescent="0.3">
      <c r="A65" t="str">
        <f>INDEX('T3 PCBs'!$A$4:$A$53,MATCH(B65,'T3 PCBs'!$B$4:$B$53,0))</f>
        <v>6</v>
      </c>
      <c r="B65" s="13" t="s">
        <v>139</v>
      </c>
      <c r="C65" s="13" t="s">
        <v>122</v>
      </c>
      <c r="D65" s="13" t="s">
        <v>165</v>
      </c>
      <c r="E65" s="13" t="s">
        <v>166</v>
      </c>
      <c r="F65" s="13" t="s">
        <v>167</v>
      </c>
      <c r="G65" s="13" t="s">
        <v>168</v>
      </c>
      <c r="H65" s="14">
        <v>38223.645833333336</v>
      </c>
      <c r="I65" s="13" t="s">
        <v>303</v>
      </c>
      <c r="J65" s="15">
        <v>1500</v>
      </c>
      <c r="K65" s="13" t="s">
        <v>87</v>
      </c>
      <c r="L65" s="13" t="s">
        <v>20</v>
      </c>
      <c r="M65" s="13" t="s">
        <v>22</v>
      </c>
      <c r="N65" s="13" t="s">
        <v>21</v>
      </c>
      <c r="O65" s="13" t="s">
        <v>22</v>
      </c>
      <c r="P65" s="13" t="s">
        <v>22</v>
      </c>
      <c r="Q65" s="13"/>
      <c r="R65" s="13"/>
      <c r="S65" s="13" t="s">
        <v>23</v>
      </c>
      <c r="T65" s="13" t="s">
        <v>169</v>
      </c>
      <c r="U65" s="13" t="s">
        <v>169</v>
      </c>
      <c r="V65" s="13" t="s">
        <v>169</v>
      </c>
      <c r="W65" s="13" t="s">
        <v>169</v>
      </c>
      <c r="X65" s="14">
        <v>43997.46597222222</v>
      </c>
      <c r="Y65" s="13" t="s">
        <v>303</v>
      </c>
      <c r="Z65" s="15">
        <v>295</v>
      </c>
      <c r="AA65" s="13" t="s">
        <v>19</v>
      </c>
      <c r="AB65" s="13" t="s">
        <v>20</v>
      </c>
      <c r="AC65" s="13" t="s">
        <v>21</v>
      </c>
      <c r="AD65" s="13" t="s">
        <v>22</v>
      </c>
      <c r="AE65" s="13" t="s">
        <v>22</v>
      </c>
      <c r="AF65" s="13" t="s">
        <v>22</v>
      </c>
      <c r="AG65" s="13"/>
      <c r="AH65" s="13"/>
      <c r="AI65" s="21" t="str">
        <f t="shared" si="2"/>
        <v>No</v>
      </c>
      <c r="AJ65" s="22">
        <f t="shared" si="3"/>
        <v>-0.80333333333333334</v>
      </c>
      <c r="AK65" s="21" t="s">
        <v>359</v>
      </c>
    </row>
    <row r="66" spans="1:37" x14ac:dyDescent="0.3">
      <c r="A66" t="str">
        <f>INDEX('T3 PCBs'!$A$4:$A$53,MATCH(B66,'T3 PCBs'!$B$4:$B$53,0))</f>
        <v>6</v>
      </c>
      <c r="B66" s="13" t="s">
        <v>139</v>
      </c>
      <c r="C66" s="13" t="s">
        <v>122</v>
      </c>
      <c r="D66" s="13" t="s">
        <v>170</v>
      </c>
      <c r="E66" s="13" t="s">
        <v>171</v>
      </c>
      <c r="F66" s="13" t="s">
        <v>172</v>
      </c>
      <c r="G66" s="13" t="s">
        <v>173</v>
      </c>
      <c r="H66" s="14">
        <v>38223.600694444445</v>
      </c>
      <c r="I66" s="13" t="s">
        <v>303</v>
      </c>
      <c r="J66" s="15">
        <v>1900</v>
      </c>
      <c r="K66" s="13" t="s">
        <v>19</v>
      </c>
      <c r="L66" s="13" t="s">
        <v>20</v>
      </c>
      <c r="M66" s="13" t="s">
        <v>21</v>
      </c>
      <c r="N66" s="13" t="s">
        <v>21</v>
      </c>
      <c r="O66" s="13" t="s">
        <v>22</v>
      </c>
      <c r="P66" s="13" t="s">
        <v>21</v>
      </c>
      <c r="Q66" s="13"/>
      <c r="R66" s="13"/>
      <c r="S66" s="13" t="s">
        <v>23</v>
      </c>
      <c r="T66" s="13" t="s">
        <v>174</v>
      </c>
      <c r="U66" s="13" t="s">
        <v>174</v>
      </c>
      <c r="V66" s="13" t="s">
        <v>174</v>
      </c>
      <c r="W66" s="13" t="s">
        <v>174</v>
      </c>
      <c r="X66" s="14">
        <v>43998.419444444444</v>
      </c>
      <c r="Y66" s="13" t="s">
        <v>303</v>
      </c>
      <c r="Z66" s="15">
        <v>147</v>
      </c>
      <c r="AA66" s="13" t="s">
        <v>19</v>
      </c>
      <c r="AB66" s="13" t="s">
        <v>20</v>
      </c>
      <c r="AC66" s="13" t="s">
        <v>21</v>
      </c>
      <c r="AD66" s="13" t="s">
        <v>22</v>
      </c>
      <c r="AE66" s="13" t="s">
        <v>22</v>
      </c>
      <c r="AF66" s="13" t="s">
        <v>22</v>
      </c>
      <c r="AG66" s="13"/>
      <c r="AH66" s="13"/>
      <c r="AI66" s="21" t="str">
        <f t="shared" si="2"/>
        <v>Yes</v>
      </c>
      <c r="AJ66" s="22">
        <f t="shared" si="3"/>
        <v>-0.92263157894736847</v>
      </c>
      <c r="AK66" s="21" t="s">
        <v>360</v>
      </c>
    </row>
    <row r="67" spans="1:37" x14ac:dyDescent="0.3">
      <c r="A67" t="str">
        <f>INDEX('T3 PCBs'!$A$4:$A$53,MATCH(B67,'T3 PCBs'!$B$4:$B$53,0))</f>
        <v>6</v>
      </c>
      <c r="B67" s="13" t="s">
        <v>139</v>
      </c>
      <c r="C67" s="13" t="s">
        <v>175</v>
      </c>
      <c r="D67" s="13" t="s">
        <v>176</v>
      </c>
      <c r="E67" s="13" t="s">
        <v>177</v>
      </c>
      <c r="F67" s="13" t="s">
        <v>178</v>
      </c>
      <c r="G67" s="13" t="s">
        <v>179</v>
      </c>
      <c r="H67" s="14">
        <v>35719.548611111109</v>
      </c>
      <c r="I67" s="13" t="s">
        <v>303</v>
      </c>
      <c r="J67" s="15">
        <v>670</v>
      </c>
      <c r="K67" s="13" t="s">
        <v>19</v>
      </c>
      <c r="L67" s="13" t="s">
        <v>20</v>
      </c>
      <c r="M67" s="13" t="s">
        <v>21</v>
      </c>
      <c r="N67" s="13" t="s">
        <v>22</v>
      </c>
      <c r="O67" s="13" t="s">
        <v>22</v>
      </c>
      <c r="P67" s="13" t="s">
        <v>22</v>
      </c>
      <c r="Q67" s="13"/>
      <c r="R67" s="13"/>
      <c r="S67" s="13" t="s">
        <v>23</v>
      </c>
      <c r="T67" s="13" t="s">
        <v>180</v>
      </c>
      <c r="U67" s="13" t="s">
        <v>180</v>
      </c>
      <c r="V67" s="13" t="s">
        <v>180</v>
      </c>
      <c r="W67" s="13" t="s">
        <v>180</v>
      </c>
      <c r="X67" s="14">
        <v>43998.435416666667</v>
      </c>
      <c r="Y67" s="13" t="s">
        <v>303</v>
      </c>
      <c r="Z67" s="15">
        <v>194</v>
      </c>
      <c r="AA67" s="13" t="s">
        <v>19</v>
      </c>
      <c r="AB67" s="13" t="s">
        <v>20</v>
      </c>
      <c r="AC67" s="13" t="s">
        <v>21</v>
      </c>
      <c r="AD67" s="13" t="s">
        <v>22</v>
      </c>
      <c r="AE67" s="13" t="s">
        <v>22</v>
      </c>
      <c r="AF67" s="13" t="s">
        <v>22</v>
      </c>
      <c r="AG67" s="13"/>
      <c r="AH67" s="13"/>
      <c r="AI67" s="21" t="str">
        <f t="shared" ref="AI67:AI84" si="4">IF(OR(P67="Yes",AF67="Yes"),"Yes","No")</f>
        <v>No</v>
      </c>
      <c r="AJ67" s="22">
        <f t="shared" ref="AJ67:AJ98" si="5">(Z67-J67)/J67</f>
        <v>-0.71044776119402986</v>
      </c>
      <c r="AK67" s="21" t="s">
        <v>359</v>
      </c>
    </row>
    <row r="68" spans="1:37" x14ac:dyDescent="0.3">
      <c r="A68" t="str">
        <f>INDEX('T3 PCBs'!$A$4:$A$53,MATCH(B68,'T3 PCBs'!$B$4:$B$53,0))</f>
        <v>6</v>
      </c>
      <c r="B68" s="13" t="s">
        <v>139</v>
      </c>
      <c r="C68" s="13" t="s">
        <v>122</v>
      </c>
      <c r="D68" s="13" t="s">
        <v>181</v>
      </c>
      <c r="E68" s="13" t="s">
        <v>182</v>
      </c>
      <c r="F68" s="13" t="s">
        <v>183</v>
      </c>
      <c r="G68" s="13" t="s">
        <v>184</v>
      </c>
      <c r="H68" s="14">
        <v>38224.613888888889</v>
      </c>
      <c r="I68" s="13" t="s">
        <v>303</v>
      </c>
      <c r="J68" s="15">
        <v>1600</v>
      </c>
      <c r="K68" s="13" t="s">
        <v>19</v>
      </c>
      <c r="L68" s="13" t="s">
        <v>20</v>
      </c>
      <c r="M68" s="13" t="s">
        <v>21</v>
      </c>
      <c r="N68" s="13" t="s">
        <v>21</v>
      </c>
      <c r="O68" s="13" t="s">
        <v>22</v>
      </c>
      <c r="P68" s="13" t="s">
        <v>21</v>
      </c>
      <c r="Q68" s="13"/>
      <c r="R68" s="13"/>
      <c r="S68" s="13" t="s">
        <v>23</v>
      </c>
      <c r="T68" s="13" t="s">
        <v>185</v>
      </c>
      <c r="U68" s="13" t="s">
        <v>185</v>
      </c>
      <c r="V68" s="13" t="s">
        <v>185</v>
      </c>
      <c r="W68" s="13" t="s">
        <v>185</v>
      </c>
      <c r="X68" s="14">
        <v>43998.404861111114</v>
      </c>
      <c r="Y68" s="13" t="s">
        <v>303</v>
      </c>
      <c r="Z68" s="15">
        <v>164</v>
      </c>
      <c r="AA68" s="13" t="s">
        <v>19</v>
      </c>
      <c r="AB68" s="13" t="s">
        <v>20</v>
      </c>
      <c r="AC68" s="13" t="s">
        <v>21</v>
      </c>
      <c r="AD68" s="13" t="s">
        <v>22</v>
      </c>
      <c r="AE68" s="13" t="s">
        <v>22</v>
      </c>
      <c r="AF68" s="13" t="s">
        <v>22</v>
      </c>
      <c r="AG68" s="13"/>
      <c r="AH68" s="13"/>
      <c r="AI68" s="21" t="str">
        <f t="shared" si="4"/>
        <v>Yes</v>
      </c>
      <c r="AJ68" s="22">
        <f t="shared" si="5"/>
        <v>-0.89749999999999996</v>
      </c>
      <c r="AK68" s="21" t="s">
        <v>360</v>
      </c>
    </row>
    <row r="69" spans="1:37" x14ac:dyDescent="0.3">
      <c r="A69" t="str">
        <f>INDEX('T3 PCBs'!$A$4:$A$53,MATCH(B69,'T3 PCBs'!$B$4:$B$53,0))</f>
        <v>6</v>
      </c>
      <c r="B69" s="13" t="s">
        <v>139</v>
      </c>
      <c r="C69" s="13" t="s">
        <v>122</v>
      </c>
      <c r="D69" s="13" t="s">
        <v>186</v>
      </c>
      <c r="E69" s="13" t="s">
        <v>187</v>
      </c>
      <c r="F69" s="13" t="s">
        <v>188</v>
      </c>
      <c r="G69" s="13" t="s">
        <v>189</v>
      </c>
      <c r="H69" s="14">
        <v>38223.559027777781</v>
      </c>
      <c r="I69" s="13" t="s">
        <v>303</v>
      </c>
      <c r="J69" s="15">
        <v>2100</v>
      </c>
      <c r="K69" s="13" t="s">
        <v>19</v>
      </c>
      <c r="L69" s="13" t="s">
        <v>20</v>
      </c>
      <c r="M69" s="13" t="s">
        <v>21</v>
      </c>
      <c r="N69" s="13" t="s">
        <v>21</v>
      </c>
      <c r="O69" s="13" t="s">
        <v>22</v>
      </c>
      <c r="P69" s="13" t="s">
        <v>21</v>
      </c>
      <c r="Q69" s="13"/>
      <c r="R69" s="13"/>
      <c r="S69" s="13" t="s">
        <v>23</v>
      </c>
      <c r="T69" s="13" t="s">
        <v>190</v>
      </c>
      <c r="U69" s="13" t="s">
        <v>190</v>
      </c>
      <c r="V69" s="13" t="s">
        <v>190</v>
      </c>
      <c r="W69" s="13" t="s">
        <v>190</v>
      </c>
      <c r="X69" s="14">
        <v>43997.524305555555</v>
      </c>
      <c r="Y69" s="13" t="s">
        <v>303</v>
      </c>
      <c r="Z69" s="15">
        <v>374</v>
      </c>
      <c r="AA69" s="13" t="s">
        <v>19</v>
      </c>
      <c r="AB69" s="13" t="s">
        <v>20</v>
      </c>
      <c r="AC69" s="13" t="s">
        <v>21</v>
      </c>
      <c r="AD69" s="13" t="s">
        <v>22</v>
      </c>
      <c r="AE69" s="13" t="s">
        <v>22</v>
      </c>
      <c r="AF69" s="13" t="s">
        <v>22</v>
      </c>
      <c r="AG69" s="13"/>
      <c r="AH69" s="13"/>
      <c r="AI69" s="21" t="str">
        <f t="shared" si="4"/>
        <v>Yes</v>
      </c>
      <c r="AJ69" s="22">
        <f t="shared" si="5"/>
        <v>-0.82190476190476192</v>
      </c>
      <c r="AK69" s="21" t="s">
        <v>360</v>
      </c>
    </row>
    <row r="70" spans="1:37" x14ac:dyDescent="0.3">
      <c r="A70" t="str">
        <f>INDEX('T3 PCBs'!$A$4:$A$53,MATCH(B70,'T3 PCBs'!$B$4:$B$53,0))</f>
        <v>6</v>
      </c>
      <c r="B70" s="13" t="s">
        <v>139</v>
      </c>
      <c r="C70" s="13" t="s">
        <v>191</v>
      </c>
      <c r="D70" s="13" t="s">
        <v>192</v>
      </c>
      <c r="E70" s="13" t="s">
        <v>193</v>
      </c>
      <c r="F70" s="13" t="s">
        <v>192</v>
      </c>
      <c r="G70" s="13" t="s">
        <v>193</v>
      </c>
      <c r="H70" s="14">
        <v>40623.688194444447</v>
      </c>
      <c r="I70" s="13" t="s">
        <v>303</v>
      </c>
      <c r="J70" s="15">
        <v>220</v>
      </c>
      <c r="K70" s="13" t="s">
        <v>19</v>
      </c>
      <c r="L70" s="13" t="s">
        <v>20</v>
      </c>
      <c r="M70" s="13" t="s">
        <v>21</v>
      </c>
      <c r="N70" s="13" t="s">
        <v>22</v>
      </c>
      <c r="O70" s="13" t="s">
        <v>22</v>
      </c>
      <c r="P70" s="13" t="s">
        <v>22</v>
      </c>
      <c r="Q70" s="13"/>
      <c r="R70" s="13"/>
      <c r="S70" s="13" t="s">
        <v>23</v>
      </c>
      <c r="T70" s="13" t="s">
        <v>194</v>
      </c>
      <c r="U70" s="13" t="s">
        <v>194</v>
      </c>
      <c r="V70" s="13" t="s">
        <v>194</v>
      </c>
      <c r="W70" s="13" t="s">
        <v>194</v>
      </c>
      <c r="X70" s="14">
        <v>43998.353472222225</v>
      </c>
      <c r="Y70" s="13" t="s">
        <v>303</v>
      </c>
      <c r="Z70" s="15">
        <v>253</v>
      </c>
      <c r="AA70" s="13" t="s">
        <v>19</v>
      </c>
      <c r="AB70" s="13" t="s">
        <v>20</v>
      </c>
      <c r="AC70" s="13" t="s">
        <v>21</v>
      </c>
      <c r="AD70" s="13" t="s">
        <v>22</v>
      </c>
      <c r="AE70" s="13" t="s">
        <v>22</v>
      </c>
      <c r="AF70" s="13" t="s">
        <v>22</v>
      </c>
      <c r="AG70" s="13"/>
      <c r="AH70" s="13"/>
      <c r="AI70" s="21" t="str">
        <f t="shared" si="4"/>
        <v>No</v>
      </c>
      <c r="AJ70" s="22">
        <f t="shared" si="5"/>
        <v>0.15</v>
      </c>
      <c r="AK70" s="21" t="s">
        <v>359</v>
      </c>
    </row>
    <row r="71" spans="1:37" x14ac:dyDescent="0.3">
      <c r="A71" t="str">
        <f>INDEX('T3 PCBs'!$A$4:$A$53,MATCH(B71,'T3 PCBs'!$B$4:$B$53,0))</f>
        <v>6</v>
      </c>
      <c r="B71" s="13" t="s">
        <v>201</v>
      </c>
      <c r="C71" s="13" t="s">
        <v>175</v>
      </c>
      <c r="D71" s="13" t="s">
        <v>202</v>
      </c>
      <c r="E71" s="13" t="s">
        <v>203</v>
      </c>
      <c r="F71" s="13" t="s">
        <v>204</v>
      </c>
      <c r="G71" s="13" t="s">
        <v>205</v>
      </c>
      <c r="H71" s="14">
        <v>35716.699999999997</v>
      </c>
      <c r="I71" s="13" t="s">
        <v>303</v>
      </c>
      <c r="J71" s="15">
        <v>340</v>
      </c>
      <c r="K71" s="13" t="s">
        <v>19</v>
      </c>
      <c r="L71" s="13" t="s">
        <v>20</v>
      </c>
      <c r="M71" s="13" t="s">
        <v>21</v>
      </c>
      <c r="N71" s="13" t="s">
        <v>22</v>
      </c>
      <c r="O71" s="13" t="s">
        <v>22</v>
      </c>
      <c r="P71" s="13" t="s">
        <v>22</v>
      </c>
      <c r="Q71" s="13"/>
      <c r="R71" s="13"/>
      <c r="S71" s="13" t="s">
        <v>23</v>
      </c>
      <c r="T71" s="13" t="s">
        <v>206</v>
      </c>
      <c r="U71" s="13" t="s">
        <v>206</v>
      </c>
      <c r="V71" s="13" t="s">
        <v>206</v>
      </c>
      <c r="W71" s="13" t="s">
        <v>206</v>
      </c>
      <c r="X71" s="14">
        <v>43992.340277777781</v>
      </c>
      <c r="Y71" s="13" t="s">
        <v>303</v>
      </c>
      <c r="Z71" s="15">
        <v>151</v>
      </c>
      <c r="AA71" s="13" t="s">
        <v>19</v>
      </c>
      <c r="AB71" s="13" t="s">
        <v>20</v>
      </c>
      <c r="AC71" s="13" t="s">
        <v>21</v>
      </c>
      <c r="AD71" s="13" t="s">
        <v>22</v>
      </c>
      <c r="AE71" s="13" t="s">
        <v>22</v>
      </c>
      <c r="AF71" s="13" t="s">
        <v>22</v>
      </c>
      <c r="AG71" s="13"/>
      <c r="AH71" s="13"/>
      <c r="AI71" s="21" t="str">
        <f t="shared" si="4"/>
        <v>No</v>
      </c>
      <c r="AJ71" s="22">
        <f t="shared" si="5"/>
        <v>-0.55588235294117649</v>
      </c>
      <c r="AK71" s="21" t="s">
        <v>359</v>
      </c>
    </row>
    <row r="72" spans="1:37" x14ac:dyDescent="0.3">
      <c r="A72" t="str">
        <f>INDEX('T3 PCBs'!$A$4:$A$53,MATCH(B72,'T3 PCBs'!$B$4:$B$53,0))</f>
        <v>6</v>
      </c>
      <c r="B72" s="13" t="s">
        <v>207</v>
      </c>
      <c r="C72" s="13" t="s">
        <v>33</v>
      </c>
      <c r="D72" s="13" t="s">
        <v>208</v>
      </c>
      <c r="E72" s="13" t="s">
        <v>209</v>
      </c>
      <c r="F72" s="13" t="s">
        <v>210</v>
      </c>
      <c r="G72" s="13" t="s">
        <v>211</v>
      </c>
      <c r="H72" s="14">
        <v>38226</v>
      </c>
      <c r="I72" s="13" t="s">
        <v>303</v>
      </c>
      <c r="J72" s="15">
        <v>210</v>
      </c>
      <c r="K72" s="13" t="s">
        <v>25</v>
      </c>
      <c r="L72" s="13" t="s">
        <v>20</v>
      </c>
      <c r="M72" s="13" t="s">
        <v>21</v>
      </c>
      <c r="N72" s="13" t="s">
        <v>22</v>
      </c>
      <c r="O72" s="13" t="s">
        <v>22</v>
      </c>
      <c r="P72" s="13" t="s">
        <v>22</v>
      </c>
      <c r="Q72" s="13"/>
      <c r="R72" s="13"/>
      <c r="S72" s="13" t="s">
        <v>23</v>
      </c>
      <c r="T72" s="13" t="s">
        <v>212</v>
      </c>
      <c r="U72" s="13" t="s">
        <v>212</v>
      </c>
      <c r="V72" s="13" t="s">
        <v>212</v>
      </c>
      <c r="W72" s="13" t="s">
        <v>212</v>
      </c>
      <c r="X72" s="14">
        <v>43999.452777777777</v>
      </c>
      <c r="Y72" s="13" t="s">
        <v>303</v>
      </c>
      <c r="Z72" s="15">
        <v>54</v>
      </c>
      <c r="AA72" s="13" t="s">
        <v>19</v>
      </c>
      <c r="AB72" s="13" t="s">
        <v>20</v>
      </c>
      <c r="AC72" s="13" t="s">
        <v>21</v>
      </c>
      <c r="AD72" s="13" t="s">
        <v>22</v>
      </c>
      <c r="AE72" s="13" t="s">
        <v>22</v>
      </c>
      <c r="AF72" s="13" t="s">
        <v>22</v>
      </c>
      <c r="AG72" s="13"/>
      <c r="AH72" s="13"/>
      <c r="AI72" s="21" t="str">
        <f t="shared" si="4"/>
        <v>No</v>
      </c>
      <c r="AJ72" s="22">
        <f t="shared" si="5"/>
        <v>-0.74285714285714288</v>
      </c>
      <c r="AK72" s="21" t="s">
        <v>359</v>
      </c>
    </row>
    <row r="73" spans="1:37" x14ac:dyDescent="0.3">
      <c r="A73" t="str">
        <f>INDEX('T3 PCBs'!$A$4:$A$53,MATCH(B73,'T3 PCBs'!$B$4:$B$53,0))</f>
        <v>6</v>
      </c>
      <c r="B73" s="13" t="s">
        <v>207</v>
      </c>
      <c r="C73" s="13" t="s">
        <v>27</v>
      </c>
      <c r="D73" s="13" t="s">
        <v>213</v>
      </c>
      <c r="E73" s="13" t="s">
        <v>214</v>
      </c>
      <c r="F73" s="13" t="s">
        <v>215</v>
      </c>
      <c r="G73" s="13" t="s">
        <v>216</v>
      </c>
      <c r="H73" s="14">
        <v>38426</v>
      </c>
      <c r="I73" s="13" t="s">
        <v>303</v>
      </c>
      <c r="J73" s="15">
        <v>84</v>
      </c>
      <c r="K73" s="13" t="s">
        <v>19</v>
      </c>
      <c r="L73" s="13" t="s">
        <v>20</v>
      </c>
      <c r="M73" s="13" t="s">
        <v>21</v>
      </c>
      <c r="N73" s="13" t="s">
        <v>22</v>
      </c>
      <c r="O73" s="13" t="s">
        <v>22</v>
      </c>
      <c r="P73" s="13" t="s">
        <v>22</v>
      </c>
      <c r="Q73" s="13"/>
      <c r="R73" s="13"/>
      <c r="S73" s="13" t="s">
        <v>23</v>
      </c>
      <c r="T73" s="13" t="s">
        <v>212</v>
      </c>
      <c r="U73" s="13" t="s">
        <v>212</v>
      </c>
      <c r="V73" s="13" t="s">
        <v>212</v>
      </c>
      <c r="W73" s="13" t="s">
        <v>212</v>
      </c>
      <c r="X73" s="14">
        <v>43999.452777777777</v>
      </c>
      <c r="Y73" s="13" t="s">
        <v>303</v>
      </c>
      <c r="Z73" s="15">
        <v>54</v>
      </c>
      <c r="AA73" s="13" t="s">
        <v>19</v>
      </c>
      <c r="AB73" s="13" t="s">
        <v>20</v>
      </c>
      <c r="AC73" s="13" t="s">
        <v>21</v>
      </c>
      <c r="AD73" s="13" t="s">
        <v>22</v>
      </c>
      <c r="AE73" s="13" t="s">
        <v>22</v>
      </c>
      <c r="AF73" s="13" t="s">
        <v>22</v>
      </c>
      <c r="AG73" s="13"/>
      <c r="AH73" s="13"/>
      <c r="AI73" s="21" t="str">
        <f t="shared" si="4"/>
        <v>No</v>
      </c>
      <c r="AJ73" s="22">
        <f t="shared" si="5"/>
        <v>-0.35714285714285715</v>
      </c>
      <c r="AK73" s="21" t="s">
        <v>359</v>
      </c>
    </row>
    <row r="74" spans="1:37" x14ac:dyDescent="0.3">
      <c r="A74" t="str">
        <f>INDEX('T3 PCBs'!$A$4:$A$53,MATCH(B74,'T3 PCBs'!$B$4:$B$53,0))</f>
        <v>6</v>
      </c>
      <c r="B74" s="13" t="s">
        <v>217</v>
      </c>
      <c r="C74" s="13" t="s">
        <v>175</v>
      </c>
      <c r="D74" s="13" t="s">
        <v>218</v>
      </c>
      <c r="E74" s="13" t="s">
        <v>219</v>
      </c>
      <c r="F74" s="13" t="s">
        <v>220</v>
      </c>
      <c r="G74" s="13" t="s">
        <v>221</v>
      </c>
      <c r="H74" s="14">
        <v>35718.374305555553</v>
      </c>
      <c r="I74" s="13" t="s">
        <v>303</v>
      </c>
      <c r="J74" s="15">
        <v>430</v>
      </c>
      <c r="K74" s="13" t="s">
        <v>19</v>
      </c>
      <c r="L74" s="13" t="s">
        <v>20</v>
      </c>
      <c r="M74" s="13" t="s">
        <v>21</v>
      </c>
      <c r="N74" s="13" t="s">
        <v>22</v>
      </c>
      <c r="O74" s="13" t="s">
        <v>22</v>
      </c>
      <c r="P74" s="13" t="s">
        <v>22</v>
      </c>
      <c r="Q74" s="13"/>
      <c r="R74" s="13"/>
      <c r="S74" s="13" t="s">
        <v>23</v>
      </c>
      <c r="T74" s="13" t="s">
        <v>222</v>
      </c>
      <c r="U74" s="13" t="s">
        <v>222</v>
      </c>
      <c r="V74" s="13" t="s">
        <v>222</v>
      </c>
      <c r="W74" s="13" t="s">
        <v>222</v>
      </c>
      <c r="X74" s="14">
        <v>44000.5625</v>
      </c>
      <c r="Y74" s="13" t="s">
        <v>303</v>
      </c>
      <c r="Z74" s="15">
        <v>224</v>
      </c>
      <c r="AA74" s="13" t="s">
        <v>19</v>
      </c>
      <c r="AB74" s="13" t="s">
        <v>20</v>
      </c>
      <c r="AC74" s="13" t="s">
        <v>21</v>
      </c>
      <c r="AD74" s="13" t="s">
        <v>22</v>
      </c>
      <c r="AE74" s="13" t="s">
        <v>22</v>
      </c>
      <c r="AF74" s="13" t="s">
        <v>22</v>
      </c>
      <c r="AG74" s="13"/>
      <c r="AH74" s="13"/>
      <c r="AI74" s="21" t="str">
        <f t="shared" si="4"/>
        <v>No</v>
      </c>
      <c r="AJ74" s="22">
        <f t="shared" si="5"/>
        <v>-0.47906976744186047</v>
      </c>
      <c r="AK74" s="21" t="s">
        <v>359</v>
      </c>
    </row>
    <row r="75" spans="1:37" x14ac:dyDescent="0.3">
      <c r="A75" t="str">
        <f>INDEX('T3 PCBs'!$A$4:$A$53,MATCH(B75,'T3 PCBs'!$B$4:$B$53,0))</f>
        <v>6</v>
      </c>
      <c r="B75" s="13" t="s">
        <v>223</v>
      </c>
      <c r="C75" s="13" t="s">
        <v>109</v>
      </c>
      <c r="D75" s="13" t="s">
        <v>224</v>
      </c>
      <c r="E75" s="13" t="s">
        <v>225</v>
      </c>
      <c r="F75" s="13" t="s">
        <v>226</v>
      </c>
      <c r="G75" s="13" t="s">
        <v>226</v>
      </c>
      <c r="H75" s="14">
        <v>40754.722222222219</v>
      </c>
      <c r="I75" s="13" t="s">
        <v>303</v>
      </c>
      <c r="J75" s="15">
        <v>59</v>
      </c>
      <c r="K75" s="13" t="s">
        <v>19</v>
      </c>
      <c r="L75" s="13" t="s">
        <v>20</v>
      </c>
      <c r="M75" s="13" t="s">
        <v>21</v>
      </c>
      <c r="N75" s="13" t="s">
        <v>22</v>
      </c>
      <c r="O75" s="13" t="s">
        <v>22</v>
      </c>
      <c r="P75" s="13" t="s">
        <v>22</v>
      </c>
      <c r="Q75" s="13"/>
      <c r="R75" s="13"/>
      <c r="S75" s="13" t="s">
        <v>23</v>
      </c>
      <c r="T75" s="13" t="s">
        <v>227</v>
      </c>
      <c r="U75" s="13" t="s">
        <v>227</v>
      </c>
      <c r="V75" s="13" t="s">
        <v>227</v>
      </c>
      <c r="W75" s="13" t="s">
        <v>227</v>
      </c>
      <c r="X75" s="14">
        <v>44007.362500000003</v>
      </c>
      <c r="Y75" s="13" t="s">
        <v>303</v>
      </c>
      <c r="Z75" s="15">
        <v>49.8</v>
      </c>
      <c r="AA75" s="13" t="s">
        <v>87</v>
      </c>
      <c r="AB75" s="13" t="s">
        <v>20</v>
      </c>
      <c r="AC75" s="13" t="s">
        <v>22</v>
      </c>
      <c r="AD75" s="13" t="s">
        <v>22</v>
      </c>
      <c r="AE75" s="13" t="s">
        <v>22</v>
      </c>
      <c r="AF75" s="13" t="s">
        <v>22</v>
      </c>
      <c r="AG75" s="13"/>
      <c r="AH75" s="13"/>
      <c r="AI75" s="21" t="str">
        <f t="shared" si="4"/>
        <v>No</v>
      </c>
      <c r="AJ75" s="22">
        <f t="shared" si="5"/>
        <v>-0.15593220338983055</v>
      </c>
      <c r="AK75" s="21" t="s">
        <v>359</v>
      </c>
    </row>
    <row r="76" spans="1:37" x14ac:dyDescent="0.3">
      <c r="A76" t="str">
        <f>INDEX('T3 PCBs'!$A$4:$A$53,MATCH(B76,'T3 PCBs'!$B$4:$B$53,0))</f>
        <v>6</v>
      </c>
      <c r="B76" s="13" t="s">
        <v>228</v>
      </c>
      <c r="C76" s="13" t="s">
        <v>33</v>
      </c>
      <c r="D76" s="13" t="s">
        <v>229</v>
      </c>
      <c r="E76" s="13" t="s">
        <v>230</v>
      </c>
      <c r="F76" s="13" t="s">
        <v>231</v>
      </c>
      <c r="G76" s="13" t="s">
        <v>232</v>
      </c>
      <c r="H76" s="14">
        <v>38229</v>
      </c>
      <c r="I76" s="13" t="s">
        <v>303</v>
      </c>
      <c r="J76" s="15">
        <v>39</v>
      </c>
      <c r="K76" s="13" t="s">
        <v>87</v>
      </c>
      <c r="L76" s="13" t="s">
        <v>20</v>
      </c>
      <c r="M76" s="13" t="s">
        <v>22</v>
      </c>
      <c r="N76" s="13" t="s">
        <v>22</v>
      </c>
      <c r="O76" s="13" t="s">
        <v>22</v>
      </c>
      <c r="P76" s="13" t="s">
        <v>22</v>
      </c>
      <c r="Q76" s="13"/>
      <c r="R76" s="13"/>
      <c r="S76" s="13" t="s">
        <v>23</v>
      </c>
      <c r="T76" s="13" t="s">
        <v>233</v>
      </c>
      <c r="U76" s="13" t="s">
        <v>233</v>
      </c>
      <c r="V76" s="13" t="s">
        <v>233</v>
      </c>
      <c r="W76" s="13" t="s">
        <v>233</v>
      </c>
      <c r="X76" s="14">
        <v>44007.408333333333</v>
      </c>
      <c r="Y76" s="13" t="s">
        <v>303</v>
      </c>
      <c r="Z76" s="15">
        <v>49.9</v>
      </c>
      <c r="AA76" s="13" t="s">
        <v>87</v>
      </c>
      <c r="AB76" s="13" t="s">
        <v>20</v>
      </c>
      <c r="AC76" s="13" t="s">
        <v>22</v>
      </c>
      <c r="AD76" s="13" t="s">
        <v>22</v>
      </c>
      <c r="AE76" s="13" t="s">
        <v>22</v>
      </c>
      <c r="AF76" s="13" t="s">
        <v>22</v>
      </c>
      <c r="AG76" s="13"/>
      <c r="AH76" s="13"/>
      <c r="AI76" s="21" t="str">
        <f t="shared" si="4"/>
        <v>No</v>
      </c>
      <c r="AJ76" s="22">
        <f t="shared" si="5"/>
        <v>0.27948717948717944</v>
      </c>
      <c r="AK76" s="21" t="s">
        <v>359</v>
      </c>
    </row>
    <row r="77" spans="1:37" x14ac:dyDescent="0.3">
      <c r="A77" t="str">
        <f>INDEX('T3 PCBs'!$A$4:$A$53,MATCH(B77,'T3 PCBs'!$B$4:$B$53,0))</f>
        <v>7</v>
      </c>
      <c r="B77" s="13" t="s">
        <v>234</v>
      </c>
      <c r="C77" s="13" t="s">
        <v>235</v>
      </c>
      <c r="D77" s="13" t="s">
        <v>236</v>
      </c>
      <c r="E77" s="13" t="s">
        <v>237</v>
      </c>
      <c r="F77" s="13" t="s">
        <v>238</v>
      </c>
      <c r="G77" s="13" t="s">
        <v>239</v>
      </c>
      <c r="H77" s="14">
        <v>35039</v>
      </c>
      <c r="I77" s="13" t="s">
        <v>303</v>
      </c>
      <c r="J77" s="15">
        <v>260</v>
      </c>
      <c r="K77" s="13" t="s">
        <v>19</v>
      </c>
      <c r="L77" s="13" t="s">
        <v>20</v>
      </c>
      <c r="M77" s="13" t="s">
        <v>21</v>
      </c>
      <c r="N77" s="13" t="s">
        <v>22</v>
      </c>
      <c r="O77" s="13" t="s">
        <v>22</v>
      </c>
      <c r="P77" s="13" t="s">
        <v>22</v>
      </c>
      <c r="Q77" s="13"/>
      <c r="R77" s="13"/>
      <c r="S77" s="13" t="s">
        <v>23</v>
      </c>
      <c r="T77" s="13" t="s">
        <v>240</v>
      </c>
      <c r="U77" s="13" t="s">
        <v>240</v>
      </c>
      <c r="V77" s="13" t="s">
        <v>240</v>
      </c>
      <c r="W77" s="13" t="s">
        <v>240</v>
      </c>
      <c r="X77" s="14">
        <v>44005.425694444442</v>
      </c>
      <c r="Y77" s="13" t="s">
        <v>303</v>
      </c>
      <c r="Z77" s="15">
        <v>99.2</v>
      </c>
      <c r="AA77" s="13" t="s">
        <v>19</v>
      </c>
      <c r="AB77" s="13" t="s">
        <v>20</v>
      </c>
      <c r="AC77" s="13" t="s">
        <v>21</v>
      </c>
      <c r="AD77" s="13" t="s">
        <v>22</v>
      </c>
      <c r="AE77" s="13" t="s">
        <v>22</v>
      </c>
      <c r="AF77" s="13" t="s">
        <v>22</v>
      </c>
      <c r="AG77" s="13"/>
      <c r="AH77" s="13"/>
      <c r="AI77" s="21" t="str">
        <f t="shared" si="4"/>
        <v>No</v>
      </c>
      <c r="AJ77" s="22">
        <f t="shared" si="5"/>
        <v>-0.61846153846153851</v>
      </c>
      <c r="AK77" s="21" t="s">
        <v>359</v>
      </c>
    </row>
    <row r="78" spans="1:37" x14ac:dyDescent="0.3">
      <c r="A78" t="str">
        <f>INDEX('T3 PCBs'!$A$4:$A$53,MATCH(B78,'T3 PCBs'!$B$4:$B$53,0))</f>
        <v>7</v>
      </c>
      <c r="B78" s="13" t="s">
        <v>234</v>
      </c>
      <c r="C78" s="13" t="s">
        <v>191</v>
      </c>
      <c r="D78" s="13" t="s">
        <v>241</v>
      </c>
      <c r="E78" s="13" t="s">
        <v>242</v>
      </c>
      <c r="F78" s="13" t="s">
        <v>241</v>
      </c>
      <c r="G78" s="13" t="s">
        <v>242</v>
      </c>
      <c r="H78" s="14">
        <v>40620.377083333333</v>
      </c>
      <c r="I78" s="13" t="s">
        <v>303</v>
      </c>
      <c r="J78" s="15">
        <v>120</v>
      </c>
      <c r="K78" s="13" t="s">
        <v>19</v>
      </c>
      <c r="L78" s="13" t="s">
        <v>20</v>
      </c>
      <c r="M78" s="13" t="s">
        <v>21</v>
      </c>
      <c r="N78" s="13" t="s">
        <v>22</v>
      </c>
      <c r="O78" s="13" t="s">
        <v>22</v>
      </c>
      <c r="P78" s="13" t="s">
        <v>22</v>
      </c>
      <c r="Q78" s="13"/>
      <c r="R78" s="13"/>
      <c r="S78" s="13" t="s">
        <v>23</v>
      </c>
      <c r="T78" s="13" t="s">
        <v>240</v>
      </c>
      <c r="U78" s="13" t="s">
        <v>240</v>
      </c>
      <c r="V78" s="13" t="s">
        <v>240</v>
      </c>
      <c r="W78" s="13" t="s">
        <v>240</v>
      </c>
      <c r="X78" s="14">
        <v>44005.425694444442</v>
      </c>
      <c r="Y78" s="13" t="s">
        <v>303</v>
      </c>
      <c r="Z78" s="15">
        <v>99.2</v>
      </c>
      <c r="AA78" s="13" t="s">
        <v>19</v>
      </c>
      <c r="AB78" s="13" t="s">
        <v>20</v>
      </c>
      <c r="AC78" s="13" t="s">
        <v>21</v>
      </c>
      <c r="AD78" s="13" t="s">
        <v>22</v>
      </c>
      <c r="AE78" s="13" t="s">
        <v>22</v>
      </c>
      <c r="AF78" s="13" t="s">
        <v>22</v>
      </c>
      <c r="AG78" s="13"/>
      <c r="AH78" s="13"/>
      <c r="AI78" s="21" t="str">
        <f t="shared" si="4"/>
        <v>No</v>
      </c>
      <c r="AJ78" s="22">
        <f t="shared" si="5"/>
        <v>-0.17333333333333331</v>
      </c>
      <c r="AK78" s="21" t="s">
        <v>359</v>
      </c>
    </row>
    <row r="79" spans="1:37" x14ac:dyDescent="0.3">
      <c r="A79" t="str">
        <f>INDEX('T3 PCBs'!$A$4:$A$53,MATCH(B79,'T3 PCBs'!$B$4:$B$53,0))</f>
        <v>7</v>
      </c>
      <c r="B79" s="13" t="s">
        <v>234</v>
      </c>
      <c r="C79" s="13" t="s">
        <v>235</v>
      </c>
      <c r="D79" s="13" t="s">
        <v>243</v>
      </c>
      <c r="E79" s="13" t="s">
        <v>244</v>
      </c>
      <c r="F79" s="13" t="s">
        <v>245</v>
      </c>
      <c r="G79" s="13" t="s">
        <v>246</v>
      </c>
      <c r="H79" s="14">
        <v>35039</v>
      </c>
      <c r="I79" s="13" t="s">
        <v>303</v>
      </c>
      <c r="J79" s="15">
        <v>230</v>
      </c>
      <c r="K79" s="13" t="s">
        <v>19</v>
      </c>
      <c r="L79" s="13" t="s">
        <v>20</v>
      </c>
      <c r="M79" s="13" t="s">
        <v>21</v>
      </c>
      <c r="N79" s="13" t="s">
        <v>22</v>
      </c>
      <c r="O79" s="13" t="s">
        <v>22</v>
      </c>
      <c r="P79" s="13" t="s">
        <v>22</v>
      </c>
      <c r="Q79" s="13"/>
      <c r="R79" s="13"/>
      <c r="S79" s="13" t="s">
        <v>23</v>
      </c>
      <c r="T79" s="13" t="s">
        <v>247</v>
      </c>
      <c r="U79" s="13" t="s">
        <v>247</v>
      </c>
      <c r="V79" s="13" t="s">
        <v>247</v>
      </c>
      <c r="W79" s="13" t="s">
        <v>247</v>
      </c>
      <c r="X79" s="14">
        <v>44006.46597222222</v>
      </c>
      <c r="Y79" s="13" t="s">
        <v>303</v>
      </c>
      <c r="Z79" s="15">
        <v>49.5</v>
      </c>
      <c r="AA79" s="13" t="s">
        <v>87</v>
      </c>
      <c r="AB79" s="13" t="s">
        <v>20</v>
      </c>
      <c r="AC79" s="13" t="s">
        <v>22</v>
      </c>
      <c r="AD79" s="13" t="s">
        <v>22</v>
      </c>
      <c r="AE79" s="13" t="s">
        <v>22</v>
      </c>
      <c r="AF79" s="13" t="s">
        <v>22</v>
      </c>
      <c r="AG79" s="13"/>
      <c r="AH79" s="13"/>
      <c r="AI79" s="21" t="str">
        <f t="shared" si="4"/>
        <v>No</v>
      </c>
      <c r="AJ79" s="22">
        <f t="shared" si="5"/>
        <v>-0.7847826086956522</v>
      </c>
      <c r="AK79" s="21" t="s">
        <v>359</v>
      </c>
    </row>
    <row r="80" spans="1:37" x14ac:dyDescent="0.3">
      <c r="A80" t="str">
        <f>INDEX('T3 PCBs'!$A$4:$A$53,MATCH(B80,'T3 PCBs'!$B$4:$B$53,0))</f>
        <v>7</v>
      </c>
      <c r="B80" s="13" t="s">
        <v>234</v>
      </c>
      <c r="C80" s="13" t="s">
        <v>235</v>
      </c>
      <c r="D80" s="13" t="s">
        <v>249</v>
      </c>
      <c r="E80" s="13" t="s">
        <v>250</v>
      </c>
      <c r="F80" s="13" t="s">
        <v>251</v>
      </c>
      <c r="G80" s="13" t="s">
        <v>252</v>
      </c>
      <c r="H80" s="14">
        <v>35039</v>
      </c>
      <c r="I80" s="13" t="s">
        <v>303</v>
      </c>
      <c r="J80" s="15">
        <v>120</v>
      </c>
      <c r="K80" s="13" t="s">
        <v>87</v>
      </c>
      <c r="L80" s="13" t="s">
        <v>20</v>
      </c>
      <c r="M80" s="13" t="s">
        <v>22</v>
      </c>
      <c r="N80" s="13" t="s">
        <v>22</v>
      </c>
      <c r="O80" s="13" t="s">
        <v>22</v>
      </c>
      <c r="P80" s="13" t="s">
        <v>22</v>
      </c>
      <c r="Q80" s="13"/>
      <c r="R80" s="13"/>
      <c r="S80" s="13" t="s">
        <v>23</v>
      </c>
      <c r="T80" s="13" t="s">
        <v>253</v>
      </c>
      <c r="U80" s="13" t="s">
        <v>253</v>
      </c>
      <c r="V80" s="13" t="s">
        <v>253</v>
      </c>
      <c r="W80" s="13" t="s">
        <v>253</v>
      </c>
      <c r="X80" s="14">
        <v>44005.443749999999</v>
      </c>
      <c r="Y80" s="13" t="s">
        <v>303</v>
      </c>
      <c r="Z80" s="15">
        <v>57.7</v>
      </c>
      <c r="AA80" s="13" t="s">
        <v>19</v>
      </c>
      <c r="AB80" s="13" t="s">
        <v>20</v>
      </c>
      <c r="AC80" s="13" t="s">
        <v>21</v>
      </c>
      <c r="AD80" s="13" t="s">
        <v>22</v>
      </c>
      <c r="AE80" s="13" t="s">
        <v>22</v>
      </c>
      <c r="AF80" s="13" t="s">
        <v>22</v>
      </c>
      <c r="AG80" s="13"/>
      <c r="AH80" s="13"/>
      <c r="AI80" s="21" t="str">
        <f t="shared" si="4"/>
        <v>No</v>
      </c>
      <c r="AJ80" s="22">
        <f t="shared" si="5"/>
        <v>-0.51916666666666667</v>
      </c>
      <c r="AK80" s="21" t="s">
        <v>359</v>
      </c>
    </row>
    <row r="81" spans="1:37" x14ac:dyDescent="0.3">
      <c r="A81" t="str">
        <f>INDEX('T3 PCBs'!$A$4:$A$53,MATCH(B81,'T3 PCBs'!$B$4:$B$53,0))</f>
        <v>7</v>
      </c>
      <c r="B81" s="13" t="s">
        <v>234</v>
      </c>
      <c r="C81" s="13" t="s">
        <v>235</v>
      </c>
      <c r="D81" s="13" t="s">
        <v>254</v>
      </c>
      <c r="E81" s="13" t="s">
        <v>255</v>
      </c>
      <c r="F81" s="13" t="s">
        <v>256</v>
      </c>
      <c r="G81" s="13" t="s">
        <v>257</v>
      </c>
      <c r="H81" s="14">
        <v>35038</v>
      </c>
      <c r="I81" s="13" t="s">
        <v>303</v>
      </c>
      <c r="J81" s="15">
        <v>290</v>
      </c>
      <c r="K81" s="13" t="s">
        <v>19</v>
      </c>
      <c r="L81" s="13" t="s">
        <v>20</v>
      </c>
      <c r="M81" s="13" t="s">
        <v>21</v>
      </c>
      <c r="N81" s="13" t="s">
        <v>22</v>
      </c>
      <c r="O81" s="13" t="s">
        <v>22</v>
      </c>
      <c r="P81" s="13" t="s">
        <v>22</v>
      </c>
      <c r="Q81" s="13"/>
      <c r="R81" s="13"/>
      <c r="S81" s="13" t="s">
        <v>23</v>
      </c>
      <c r="T81" s="13" t="s">
        <v>258</v>
      </c>
      <c r="U81" s="13" t="s">
        <v>258</v>
      </c>
      <c r="V81" s="13" t="s">
        <v>258</v>
      </c>
      <c r="W81" s="13" t="s">
        <v>258</v>
      </c>
      <c r="X81" s="14">
        <v>44006.48333333333</v>
      </c>
      <c r="Y81" s="13" t="s">
        <v>303</v>
      </c>
      <c r="Z81" s="15">
        <v>49.6</v>
      </c>
      <c r="AA81" s="13" t="s">
        <v>87</v>
      </c>
      <c r="AB81" s="13" t="s">
        <v>20</v>
      </c>
      <c r="AC81" s="13" t="s">
        <v>22</v>
      </c>
      <c r="AD81" s="13" t="s">
        <v>22</v>
      </c>
      <c r="AE81" s="13" t="s">
        <v>22</v>
      </c>
      <c r="AF81" s="13" t="s">
        <v>22</v>
      </c>
      <c r="AG81" s="13"/>
      <c r="AH81" s="13"/>
      <c r="AI81" s="21" t="str">
        <f t="shared" si="4"/>
        <v>No</v>
      </c>
      <c r="AJ81" s="22">
        <f t="shared" si="5"/>
        <v>-0.82896551724137935</v>
      </c>
      <c r="AK81" s="21" t="s">
        <v>359</v>
      </c>
    </row>
    <row r="82" spans="1:37" x14ac:dyDescent="0.3">
      <c r="A82" t="str">
        <f>INDEX('T3 PCBs'!$A$4:$A$53,MATCH(B82,'T3 PCBs'!$B$4:$B$53,0))</f>
        <v>7</v>
      </c>
      <c r="B82" s="13" t="s">
        <v>234</v>
      </c>
      <c r="C82" s="13" t="s">
        <v>27</v>
      </c>
      <c r="D82" s="13" t="s">
        <v>259</v>
      </c>
      <c r="E82" s="13" t="s">
        <v>260</v>
      </c>
      <c r="F82" s="13" t="s">
        <v>261</v>
      </c>
      <c r="G82" s="13" t="s">
        <v>262</v>
      </c>
      <c r="H82" s="14">
        <v>38426</v>
      </c>
      <c r="I82" s="13" t="s">
        <v>303</v>
      </c>
      <c r="J82" s="15">
        <v>28</v>
      </c>
      <c r="K82" s="13" t="s">
        <v>19</v>
      </c>
      <c r="L82" s="13" t="s">
        <v>20</v>
      </c>
      <c r="M82" s="13" t="s">
        <v>21</v>
      </c>
      <c r="N82" s="13" t="s">
        <v>22</v>
      </c>
      <c r="O82" s="13" t="s">
        <v>22</v>
      </c>
      <c r="P82" s="13" t="s">
        <v>22</v>
      </c>
      <c r="Q82" s="13"/>
      <c r="R82" s="13"/>
      <c r="S82" s="13" t="s">
        <v>23</v>
      </c>
      <c r="T82" s="13" t="s">
        <v>263</v>
      </c>
      <c r="U82" s="13" t="s">
        <v>263</v>
      </c>
      <c r="V82" s="13" t="s">
        <v>263</v>
      </c>
      <c r="W82" s="13" t="s">
        <v>263</v>
      </c>
      <c r="X82" s="14">
        <v>44004.440972222219</v>
      </c>
      <c r="Y82" s="13" t="s">
        <v>303</v>
      </c>
      <c r="Z82" s="15">
        <v>44.8</v>
      </c>
      <c r="AA82" s="13" t="s">
        <v>25</v>
      </c>
      <c r="AB82" s="13" t="s">
        <v>20</v>
      </c>
      <c r="AC82" s="13" t="s">
        <v>21</v>
      </c>
      <c r="AD82" s="13" t="s">
        <v>22</v>
      </c>
      <c r="AE82" s="13" t="s">
        <v>22</v>
      </c>
      <c r="AF82" s="13" t="s">
        <v>22</v>
      </c>
      <c r="AG82" s="13"/>
      <c r="AH82" s="13"/>
      <c r="AI82" s="21" t="str">
        <f t="shared" si="4"/>
        <v>No</v>
      </c>
      <c r="AJ82" s="22">
        <f t="shared" si="5"/>
        <v>0.59999999999999987</v>
      </c>
      <c r="AK82" s="21" t="s">
        <v>359</v>
      </c>
    </row>
    <row r="83" spans="1:37" x14ac:dyDescent="0.3">
      <c r="A83" t="str">
        <f>INDEX('T3 PCBs'!$A$4:$A$53,MATCH(B83,'T3 PCBs'!$B$4:$B$53,0))</f>
        <v>7</v>
      </c>
      <c r="B83" s="13" t="s">
        <v>234</v>
      </c>
      <c r="C83" s="13" t="s">
        <v>270</v>
      </c>
      <c r="D83" s="13" t="s">
        <v>271</v>
      </c>
      <c r="E83" s="13" t="s">
        <v>272</v>
      </c>
      <c r="F83" s="13" t="s">
        <v>273</v>
      </c>
      <c r="G83" s="13" t="s">
        <v>274</v>
      </c>
      <c r="H83" s="14">
        <v>34568</v>
      </c>
      <c r="I83" s="13" t="s">
        <v>303</v>
      </c>
      <c r="J83" s="15">
        <v>2600</v>
      </c>
      <c r="K83" s="13" t="s">
        <v>19</v>
      </c>
      <c r="L83" s="13" t="s">
        <v>20</v>
      </c>
      <c r="M83" s="13" t="s">
        <v>21</v>
      </c>
      <c r="N83" s="13" t="s">
        <v>21</v>
      </c>
      <c r="O83" s="13" t="s">
        <v>21</v>
      </c>
      <c r="P83" s="13" t="s">
        <v>21</v>
      </c>
      <c r="Q83" s="13"/>
      <c r="R83" s="13"/>
      <c r="S83" s="13" t="s">
        <v>23</v>
      </c>
      <c r="T83" s="13" t="s">
        <v>275</v>
      </c>
      <c r="U83" s="13" t="s">
        <v>275</v>
      </c>
      <c r="V83" s="13" t="s">
        <v>275</v>
      </c>
      <c r="W83" s="13" t="s">
        <v>275</v>
      </c>
      <c r="X83" s="14">
        <v>44012.311805555553</v>
      </c>
      <c r="Y83" s="13" t="s">
        <v>303</v>
      </c>
      <c r="Z83" s="15">
        <v>514</v>
      </c>
      <c r="AA83" s="13" t="s">
        <v>19</v>
      </c>
      <c r="AB83" s="13" t="s">
        <v>20</v>
      </c>
      <c r="AC83" s="13" t="s">
        <v>21</v>
      </c>
      <c r="AD83" s="13" t="s">
        <v>22</v>
      </c>
      <c r="AE83" s="13" t="s">
        <v>22</v>
      </c>
      <c r="AF83" s="13" t="s">
        <v>22</v>
      </c>
      <c r="AG83" s="13"/>
      <c r="AH83" s="13"/>
      <c r="AI83" s="21" t="str">
        <f t="shared" si="4"/>
        <v>Yes</v>
      </c>
      <c r="AJ83" s="22">
        <f t="shared" si="5"/>
        <v>-0.80230769230769228</v>
      </c>
      <c r="AK83" s="21" t="s">
        <v>360</v>
      </c>
    </row>
    <row r="84" spans="1:37" x14ac:dyDescent="0.3">
      <c r="A84" t="str">
        <f>INDEX('T3 PCBs'!$A$4:$A$53,MATCH(B84,'T3 PCBs'!$B$4:$B$53,0))</f>
        <v>7</v>
      </c>
      <c r="B84" s="13" t="s">
        <v>276</v>
      </c>
      <c r="C84" s="13" t="s">
        <v>270</v>
      </c>
      <c r="D84" s="13" t="s">
        <v>277</v>
      </c>
      <c r="E84" s="13" t="s">
        <v>278</v>
      </c>
      <c r="F84" s="13" t="s">
        <v>279</v>
      </c>
      <c r="G84" s="13" t="s">
        <v>280</v>
      </c>
      <c r="H84" s="14">
        <v>34564</v>
      </c>
      <c r="I84" s="13" t="s">
        <v>303</v>
      </c>
      <c r="J84" s="15">
        <v>180</v>
      </c>
      <c r="K84" s="13" t="s">
        <v>19</v>
      </c>
      <c r="L84" s="13" t="s">
        <v>20</v>
      </c>
      <c r="M84" s="13" t="s">
        <v>21</v>
      </c>
      <c r="N84" s="13" t="s">
        <v>22</v>
      </c>
      <c r="O84" s="13" t="s">
        <v>22</v>
      </c>
      <c r="P84" s="13" t="s">
        <v>22</v>
      </c>
      <c r="Q84" s="13"/>
      <c r="R84" s="13"/>
      <c r="S84" s="13" t="s">
        <v>23</v>
      </c>
      <c r="T84" s="13" t="s">
        <v>281</v>
      </c>
      <c r="U84" s="13" t="s">
        <v>281</v>
      </c>
      <c r="V84" s="13" t="s">
        <v>281</v>
      </c>
      <c r="W84" s="13" t="s">
        <v>281</v>
      </c>
      <c r="X84" s="14">
        <v>43999.482638888891</v>
      </c>
      <c r="Y84" s="13" t="s">
        <v>303</v>
      </c>
      <c r="Z84" s="15">
        <v>41.5</v>
      </c>
      <c r="AA84" s="13" t="s">
        <v>25</v>
      </c>
      <c r="AB84" s="13" t="s">
        <v>20</v>
      </c>
      <c r="AC84" s="13" t="s">
        <v>21</v>
      </c>
      <c r="AD84" s="13" t="s">
        <v>22</v>
      </c>
      <c r="AE84" s="13" t="s">
        <v>22</v>
      </c>
      <c r="AF84" s="13" t="s">
        <v>22</v>
      </c>
      <c r="AG84" s="13"/>
      <c r="AH84" s="13"/>
      <c r="AI84" s="21" t="str">
        <f t="shared" si="4"/>
        <v>No</v>
      </c>
      <c r="AJ84" s="22">
        <f t="shared" si="5"/>
        <v>-0.76944444444444449</v>
      </c>
      <c r="AK84" s="21" t="s">
        <v>359</v>
      </c>
    </row>
    <row r="85" spans="1:37" x14ac:dyDescent="0.3">
      <c r="A85" t="str">
        <f>INDEX('T3 PCBs'!$A$4:$A$53,MATCH(B85,'T3 PCBs'!$B$4:$B$53,0))</f>
        <v>1</v>
      </c>
      <c r="B85" s="13" t="s">
        <v>26</v>
      </c>
      <c r="C85" s="13" t="s">
        <v>27</v>
      </c>
      <c r="D85" s="13" t="s">
        <v>28</v>
      </c>
      <c r="E85" s="13" t="s">
        <v>29</v>
      </c>
      <c r="F85" s="13" t="s">
        <v>30</v>
      </c>
      <c r="G85" s="13" t="s">
        <v>31</v>
      </c>
      <c r="H85" s="14">
        <v>38429</v>
      </c>
      <c r="I85" s="13" t="s">
        <v>304</v>
      </c>
      <c r="J85" s="15">
        <v>110</v>
      </c>
      <c r="K85" s="13" t="s">
        <v>19</v>
      </c>
      <c r="L85" s="13" t="s">
        <v>20</v>
      </c>
      <c r="M85" s="13" t="s">
        <v>21</v>
      </c>
      <c r="N85" s="13" t="s">
        <v>19</v>
      </c>
      <c r="O85" s="13" t="s">
        <v>19</v>
      </c>
      <c r="P85" s="13" t="s">
        <v>19</v>
      </c>
      <c r="Q85" s="13" t="s">
        <v>22</v>
      </c>
      <c r="R85" s="13" t="s">
        <v>22</v>
      </c>
      <c r="S85" s="13" t="s">
        <v>23</v>
      </c>
      <c r="T85" s="13" t="s">
        <v>32</v>
      </c>
      <c r="U85" s="13" t="s">
        <v>32</v>
      </c>
      <c r="V85" s="13" t="s">
        <v>32</v>
      </c>
      <c r="W85" s="13" t="s">
        <v>32</v>
      </c>
      <c r="X85" s="14">
        <v>43992.484027777777</v>
      </c>
      <c r="Y85" s="13" t="s">
        <v>304</v>
      </c>
      <c r="Z85" s="15">
        <v>54.9</v>
      </c>
      <c r="AA85" s="13" t="s">
        <v>19</v>
      </c>
      <c r="AB85" s="13" t="s">
        <v>20</v>
      </c>
      <c r="AC85" s="13" t="s">
        <v>21</v>
      </c>
      <c r="AD85" s="13" t="s">
        <v>19</v>
      </c>
      <c r="AE85" s="13" t="s">
        <v>19</v>
      </c>
      <c r="AF85" s="13" t="s">
        <v>19</v>
      </c>
      <c r="AG85" s="13" t="s">
        <v>22</v>
      </c>
      <c r="AH85" s="13" t="s">
        <v>22</v>
      </c>
      <c r="AI85" s="21" t="str">
        <f t="shared" ref="AI85:AI122" si="6">IF(OR(R85="Yes",AH85="Yes"),"Yes","No")</f>
        <v>No</v>
      </c>
      <c r="AJ85" s="22">
        <f t="shared" si="5"/>
        <v>-0.50090909090909097</v>
      </c>
      <c r="AK85" s="21" t="s">
        <v>359</v>
      </c>
    </row>
    <row r="86" spans="1:37" x14ac:dyDescent="0.3">
      <c r="A86" t="str">
        <f>INDEX('T3 PCBs'!$A$4:$A$53,MATCH(B86,'T3 PCBs'!$B$4:$B$53,0))</f>
        <v>1</v>
      </c>
      <c r="B86" s="13" t="s">
        <v>26</v>
      </c>
      <c r="C86" s="13" t="s">
        <v>33</v>
      </c>
      <c r="D86" s="13" t="s">
        <v>34</v>
      </c>
      <c r="E86" s="13" t="s">
        <v>35</v>
      </c>
      <c r="F86" s="13" t="s">
        <v>36</v>
      </c>
      <c r="G86" s="13" t="s">
        <v>37</v>
      </c>
      <c r="H86" s="14">
        <v>38229</v>
      </c>
      <c r="I86" s="13" t="s">
        <v>304</v>
      </c>
      <c r="J86" s="15">
        <v>61</v>
      </c>
      <c r="K86" s="13" t="s">
        <v>19</v>
      </c>
      <c r="L86" s="13" t="s">
        <v>20</v>
      </c>
      <c r="M86" s="13" t="s">
        <v>21</v>
      </c>
      <c r="N86" s="13" t="s">
        <v>19</v>
      </c>
      <c r="O86" s="13" t="s">
        <v>19</v>
      </c>
      <c r="P86" s="13" t="s">
        <v>19</v>
      </c>
      <c r="Q86" s="13" t="s">
        <v>22</v>
      </c>
      <c r="R86" s="13" t="s">
        <v>22</v>
      </c>
      <c r="S86" s="13" t="s">
        <v>23</v>
      </c>
      <c r="T86" s="13" t="s">
        <v>32</v>
      </c>
      <c r="U86" s="13" t="s">
        <v>32</v>
      </c>
      <c r="V86" s="13" t="s">
        <v>32</v>
      </c>
      <c r="W86" s="13" t="s">
        <v>32</v>
      </c>
      <c r="X86" s="14">
        <v>43992.484027777777</v>
      </c>
      <c r="Y86" s="13" t="s">
        <v>304</v>
      </c>
      <c r="Z86" s="15">
        <v>54.9</v>
      </c>
      <c r="AA86" s="13" t="s">
        <v>19</v>
      </c>
      <c r="AB86" s="13" t="s">
        <v>20</v>
      </c>
      <c r="AC86" s="13" t="s">
        <v>21</v>
      </c>
      <c r="AD86" s="13" t="s">
        <v>19</v>
      </c>
      <c r="AE86" s="13" t="s">
        <v>19</v>
      </c>
      <c r="AF86" s="13" t="s">
        <v>19</v>
      </c>
      <c r="AG86" s="13" t="s">
        <v>22</v>
      </c>
      <c r="AH86" s="13" t="s">
        <v>22</v>
      </c>
      <c r="AI86" s="21" t="str">
        <f t="shared" si="6"/>
        <v>No</v>
      </c>
      <c r="AJ86" s="22">
        <f t="shared" si="5"/>
        <v>-0.10000000000000002</v>
      </c>
      <c r="AK86" s="21" t="s">
        <v>359</v>
      </c>
    </row>
    <row r="87" spans="1:37" x14ac:dyDescent="0.3">
      <c r="A87" t="str">
        <f>INDEX('T3 PCBs'!$A$4:$A$53,MATCH(B87,'T3 PCBs'!$B$4:$B$53,0))</f>
        <v>1</v>
      </c>
      <c r="B87" s="13" t="s">
        <v>52</v>
      </c>
      <c r="C87" s="13" t="s">
        <v>57</v>
      </c>
      <c r="D87" s="13" t="s">
        <v>58</v>
      </c>
      <c r="E87" s="13" t="s">
        <v>59</v>
      </c>
      <c r="F87" s="13" t="s">
        <v>60</v>
      </c>
      <c r="G87" s="13" t="s">
        <v>61</v>
      </c>
      <c r="H87" s="14">
        <v>36034</v>
      </c>
      <c r="I87" s="13" t="s">
        <v>304</v>
      </c>
      <c r="J87" s="15">
        <v>90</v>
      </c>
      <c r="K87" s="13" t="s">
        <v>19</v>
      </c>
      <c r="L87" s="13" t="s">
        <v>20</v>
      </c>
      <c r="M87" s="13" t="s">
        <v>21</v>
      </c>
      <c r="N87" s="13" t="s">
        <v>19</v>
      </c>
      <c r="O87" s="13" t="s">
        <v>19</v>
      </c>
      <c r="P87" s="13" t="s">
        <v>19</v>
      </c>
      <c r="Q87" s="13" t="s">
        <v>22</v>
      </c>
      <c r="R87" s="13" t="s">
        <v>22</v>
      </c>
      <c r="S87" s="13" t="s">
        <v>23</v>
      </c>
      <c r="T87" s="13" t="s">
        <v>62</v>
      </c>
      <c r="U87" s="13" t="s">
        <v>62</v>
      </c>
      <c r="V87" s="13" t="s">
        <v>62</v>
      </c>
      <c r="W87" s="13" t="s">
        <v>62</v>
      </c>
      <c r="X87" s="14">
        <v>43993.472222222219</v>
      </c>
      <c r="Y87" s="13" t="s">
        <v>304</v>
      </c>
      <c r="Z87" s="15">
        <v>63</v>
      </c>
      <c r="AA87" s="13" t="s">
        <v>25</v>
      </c>
      <c r="AB87" s="13" t="s">
        <v>20</v>
      </c>
      <c r="AC87" s="13" t="s">
        <v>21</v>
      </c>
      <c r="AD87" s="13" t="s">
        <v>19</v>
      </c>
      <c r="AE87" s="13" t="s">
        <v>19</v>
      </c>
      <c r="AF87" s="13" t="s">
        <v>19</v>
      </c>
      <c r="AG87" s="13" t="s">
        <v>22</v>
      </c>
      <c r="AH87" s="13" t="s">
        <v>22</v>
      </c>
      <c r="AI87" s="21" t="str">
        <f t="shared" si="6"/>
        <v>No</v>
      </c>
      <c r="AJ87" s="22">
        <f t="shared" si="5"/>
        <v>-0.3</v>
      </c>
      <c r="AK87" s="21" t="s">
        <v>359</v>
      </c>
    </row>
    <row r="88" spans="1:37" x14ac:dyDescent="0.3">
      <c r="A88" t="str">
        <f>INDEX('T3 PCBs'!$A$4:$A$53,MATCH(B88,'T3 PCBs'!$B$4:$B$53,0))</f>
        <v>1</v>
      </c>
      <c r="B88" s="13" t="s">
        <v>67</v>
      </c>
      <c r="C88" s="13" t="s">
        <v>27</v>
      </c>
      <c r="D88" s="13" t="s">
        <v>72</v>
      </c>
      <c r="E88" s="13" t="s">
        <v>73</v>
      </c>
      <c r="F88" s="13" t="s">
        <v>74</v>
      </c>
      <c r="G88" s="13" t="s">
        <v>75</v>
      </c>
      <c r="H88" s="14">
        <v>38419</v>
      </c>
      <c r="I88" s="13" t="s">
        <v>304</v>
      </c>
      <c r="J88" s="15">
        <v>15</v>
      </c>
      <c r="K88" s="13" t="s">
        <v>25</v>
      </c>
      <c r="L88" s="13" t="s">
        <v>20</v>
      </c>
      <c r="M88" s="13" t="s">
        <v>21</v>
      </c>
      <c r="N88" s="13" t="s">
        <v>19</v>
      </c>
      <c r="O88" s="13" t="s">
        <v>19</v>
      </c>
      <c r="P88" s="13" t="s">
        <v>19</v>
      </c>
      <c r="Q88" s="13" t="s">
        <v>22</v>
      </c>
      <c r="R88" s="13" t="s">
        <v>22</v>
      </c>
      <c r="S88" s="13" t="s">
        <v>23</v>
      </c>
      <c r="T88" s="13" t="s">
        <v>76</v>
      </c>
      <c r="U88" s="13" t="s">
        <v>76</v>
      </c>
      <c r="V88" s="13" t="s">
        <v>76</v>
      </c>
      <c r="W88" s="13" t="s">
        <v>76</v>
      </c>
      <c r="X88" s="14">
        <v>43993.453472222223</v>
      </c>
      <c r="Y88" s="13" t="s">
        <v>304</v>
      </c>
      <c r="Z88" s="15">
        <v>17.2</v>
      </c>
      <c r="AA88" s="13" t="s">
        <v>25</v>
      </c>
      <c r="AB88" s="13" t="s">
        <v>20</v>
      </c>
      <c r="AC88" s="13" t="s">
        <v>21</v>
      </c>
      <c r="AD88" s="13" t="s">
        <v>19</v>
      </c>
      <c r="AE88" s="13" t="s">
        <v>19</v>
      </c>
      <c r="AF88" s="13" t="s">
        <v>19</v>
      </c>
      <c r="AG88" s="13" t="s">
        <v>22</v>
      </c>
      <c r="AH88" s="13" t="s">
        <v>22</v>
      </c>
      <c r="AI88" s="21" t="str">
        <f t="shared" si="6"/>
        <v>No</v>
      </c>
      <c r="AJ88" s="22">
        <f t="shared" si="5"/>
        <v>0.14666666666666661</v>
      </c>
      <c r="AK88" s="21" t="s">
        <v>359</v>
      </c>
    </row>
    <row r="89" spans="1:37" x14ac:dyDescent="0.3">
      <c r="A89" t="str">
        <f>INDEX('T3 PCBs'!$A$4:$A$53,MATCH(B89,'T3 PCBs'!$B$4:$B$53,0))</f>
        <v>2</v>
      </c>
      <c r="B89" s="13" t="s">
        <v>82</v>
      </c>
      <c r="C89" s="13" t="s">
        <v>175</v>
      </c>
      <c r="D89" s="13" t="s">
        <v>284</v>
      </c>
      <c r="E89" s="13" t="s">
        <v>285</v>
      </c>
      <c r="F89" s="13" t="s">
        <v>286</v>
      </c>
      <c r="G89" s="13" t="s">
        <v>287</v>
      </c>
      <c r="H89" s="14">
        <v>35714.490277777775</v>
      </c>
      <c r="I89" s="13" t="s">
        <v>304</v>
      </c>
      <c r="J89" s="15">
        <v>160</v>
      </c>
      <c r="K89" s="13" t="s">
        <v>19</v>
      </c>
      <c r="L89" s="13" t="s">
        <v>20</v>
      </c>
      <c r="M89" s="13" t="s">
        <v>21</v>
      </c>
      <c r="N89" s="13" t="s">
        <v>19</v>
      </c>
      <c r="O89" s="13" t="s">
        <v>19</v>
      </c>
      <c r="P89" s="13" t="s">
        <v>19</v>
      </c>
      <c r="Q89" s="13" t="s">
        <v>22</v>
      </c>
      <c r="R89" s="13" t="s">
        <v>22</v>
      </c>
      <c r="S89" s="13" t="s">
        <v>23</v>
      </c>
      <c r="T89" s="13" t="s">
        <v>88</v>
      </c>
      <c r="U89" s="13" t="s">
        <v>88</v>
      </c>
      <c r="V89" s="13" t="s">
        <v>88</v>
      </c>
      <c r="W89" s="13" t="s">
        <v>88</v>
      </c>
      <c r="X89" s="14">
        <v>43997.361805555556</v>
      </c>
      <c r="Y89" s="13" t="s">
        <v>304</v>
      </c>
      <c r="Z89" s="15">
        <v>90.7</v>
      </c>
      <c r="AA89" s="13" t="s">
        <v>25</v>
      </c>
      <c r="AB89" s="13" t="s">
        <v>20</v>
      </c>
      <c r="AC89" s="13" t="s">
        <v>21</v>
      </c>
      <c r="AD89" s="13" t="s">
        <v>19</v>
      </c>
      <c r="AE89" s="13" t="s">
        <v>19</v>
      </c>
      <c r="AF89" s="13" t="s">
        <v>19</v>
      </c>
      <c r="AG89" s="13" t="s">
        <v>22</v>
      </c>
      <c r="AH89" s="13" t="s">
        <v>22</v>
      </c>
      <c r="AI89" s="21" t="str">
        <f t="shared" si="6"/>
        <v>No</v>
      </c>
      <c r="AJ89" s="22">
        <f t="shared" si="5"/>
        <v>-0.43312499999999998</v>
      </c>
      <c r="AK89" s="21" t="s">
        <v>359</v>
      </c>
    </row>
    <row r="90" spans="1:37" x14ac:dyDescent="0.3">
      <c r="A90" t="str">
        <f>INDEX('T3 PCBs'!$A$4:$A$53,MATCH(B90,'T3 PCBs'!$B$4:$B$53,0))</f>
        <v>2</v>
      </c>
      <c r="B90" s="13" t="s">
        <v>89</v>
      </c>
      <c r="C90" s="13" t="s">
        <v>57</v>
      </c>
      <c r="D90" s="13" t="s">
        <v>90</v>
      </c>
      <c r="E90" s="13" t="s">
        <v>91</v>
      </c>
      <c r="F90" s="13" t="s">
        <v>92</v>
      </c>
      <c r="G90" s="13" t="s">
        <v>93</v>
      </c>
      <c r="H90" s="14">
        <v>36032</v>
      </c>
      <c r="I90" s="13" t="s">
        <v>304</v>
      </c>
      <c r="J90" s="15">
        <v>190</v>
      </c>
      <c r="K90" s="13" t="s">
        <v>19</v>
      </c>
      <c r="L90" s="13" t="s">
        <v>20</v>
      </c>
      <c r="M90" s="13" t="s">
        <v>21</v>
      </c>
      <c r="N90" s="13" t="s">
        <v>19</v>
      </c>
      <c r="O90" s="13" t="s">
        <v>19</v>
      </c>
      <c r="P90" s="13" t="s">
        <v>19</v>
      </c>
      <c r="Q90" s="13" t="s">
        <v>22</v>
      </c>
      <c r="R90" s="13" t="s">
        <v>22</v>
      </c>
      <c r="S90" s="13" t="s">
        <v>23</v>
      </c>
      <c r="T90" s="13" t="s">
        <v>94</v>
      </c>
      <c r="U90" s="13" t="s">
        <v>94</v>
      </c>
      <c r="V90" s="13" t="s">
        <v>94</v>
      </c>
      <c r="W90" s="13" t="s">
        <v>94</v>
      </c>
      <c r="X90" s="14">
        <v>44001.311111111114</v>
      </c>
      <c r="Y90" s="13" t="s">
        <v>304</v>
      </c>
      <c r="Z90" s="15">
        <v>68.8</v>
      </c>
      <c r="AA90" s="13" t="s">
        <v>25</v>
      </c>
      <c r="AB90" s="13" t="s">
        <v>20</v>
      </c>
      <c r="AC90" s="13" t="s">
        <v>21</v>
      </c>
      <c r="AD90" s="13" t="s">
        <v>19</v>
      </c>
      <c r="AE90" s="13" t="s">
        <v>19</v>
      </c>
      <c r="AF90" s="13" t="s">
        <v>19</v>
      </c>
      <c r="AG90" s="13" t="s">
        <v>22</v>
      </c>
      <c r="AH90" s="13" t="s">
        <v>22</v>
      </c>
      <c r="AI90" s="21" t="str">
        <f t="shared" si="6"/>
        <v>No</v>
      </c>
      <c r="AJ90" s="22">
        <f t="shared" si="5"/>
        <v>-0.63789473684210529</v>
      </c>
      <c r="AK90" s="21" t="s">
        <v>359</v>
      </c>
    </row>
    <row r="91" spans="1:37" x14ac:dyDescent="0.3">
      <c r="A91" t="str">
        <f>INDEX('T3 PCBs'!$A$4:$A$53,MATCH(B91,'T3 PCBs'!$B$4:$B$53,0))</f>
        <v>3</v>
      </c>
      <c r="B91" s="13" t="s">
        <v>95</v>
      </c>
      <c r="C91" s="13" t="s">
        <v>96</v>
      </c>
      <c r="D91" s="13" t="s">
        <v>97</v>
      </c>
      <c r="E91" s="13" t="s">
        <v>98</v>
      </c>
      <c r="F91" s="13" t="s">
        <v>99</v>
      </c>
      <c r="G91" s="13" t="s">
        <v>100</v>
      </c>
      <c r="H91" s="14">
        <v>39014</v>
      </c>
      <c r="I91" s="13" t="s">
        <v>304</v>
      </c>
      <c r="J91" s="15">
        <v>67</v>
      </c>
      <c r="K91" s="13" t="s">
        <v>19</v>
      </c>
      <c r="L91" s="13" t="s">
        <v>20</v>
      </c>
      <c r="M91" s="13" t="s">
        <v>21</v>
      </c>
      <c r="N91" s="13" t="s">
        <v>19</v>
      </c>
      <c r="O91" s="13" t="s">
        <v>19</v>
      </c>
      <c r="P91" s="13" t="s">
        <v>19</v>
      </c>
      <c r="Q91" s="13" t="s">
        <v>22</v>
      </c>
      <c r="R91" s="13" t="s">
        <v>22</v>
      </c>
      <c r="S91" s="13" t="s">
        <v>23</v>
      </c>
      <c r="T91" s="13" t="s">
        <v>101</v>
      </c>
      <c r="U91" s="13" t="s">
        <v>101</v>
      </c>
      <c r="V91" s="13" t="s">
        <v>101</v>
      </c>
      <c r="W91" s="13" t="s">
        <v>101</v>
      </c>
      <c r="X91" s="14">
        <v>44008.425694444442</v>
      </c>
      <c r="Y91" s="13" t="s">
        <v>304</v>
      </c>
      <c r="Z91" s="15">
        <v>46.8</v>
      </c>
      <c r="AA91" s="13" t="s">
        <v>25</v>
      </c>
      <c r="AB91" s="13" t="s">
        <v>20</v>
      </c>
      <c r="AC91" s="13" t="s">
        <v>21</v>
      </c>
      <c r="AD91" s="13" t="s">
        <v>19</v>
      </c>
      <c r="AE91" s="13" t="s">
        <v>19</v>
      </c>
      <c r="AF91" s="13" t="s">
        <v>19</v>
      </c>
      <c r="AG91" s="13" t="s">
        <v>22</v>
      </c>
      <c r="AH91" s="13" t="s">
        <v>22</v>
      </c>
      <c r="AI91" s="21" t="str">
        <f t="shared" si="6"/>
        <v>No</v>
      </c>
      <c r="AJ91" s="22">
        <f t="shared" si="5"/>
        <v>-0.3014925373134329</v>
      </c>
      <c r="AK91" s="21" t="s">
        <v>359</v>
      </c>
    </row>
    <row r="92" spans="1:37" x14ac:dyDescent="0.3">
      <c r="A92" t="str">
        <f>INDEX('T3 PCBs'!$A$4:$A$53,MATCH(B92,'T3 PCBs'!$B$4:$B$53,0))</f>
        <v>3</v>
      </c>
      <c r="B92" s="13" t="s">
        <v>102</v>
      </c>
      <c r="C92" s="13" t="s">
        <v>109</v>
      </c>
      <c r="D92" s="13" t="s">
        <v>110</v>
      </c>
      <c r="E92" s="13" t="s">
        <v>111</v>
      </c>
      <c r="F92" s="13" t="s">
        <v>112</v>
      </c>
      <c r="G92" s="13" t="s">
        <v>112</v>
      </c>
      <c r="H92" s="14">
        <v>40752.573611111111</v>
      </c>
      <c r="I92" s="13" t="s">
        <v>304</v>
      </c>
      <c r="J92" s="15">
        <v>74</v>
      </c>
      <c r="K92" s="13" t="s">
        <v>19</v>
      </c>
      <c r="L92" s="13" t="s">
        <v>20</v>
      </c>
      <c r="M92" s="13" t="s">
        <v>21</v>
      </c>
      <c r="N92" s="13" t="s">
        <v>19</v>
      </c>
      <c r="O92" s="13" t="s">
        <v>19</v>
      </c>
      <c r="P92" s="13" t="s">
        <v>19</v>
      </c>
      <c r="Q92" s="13" t="s">
        <v>22</v>
      </c>
      <c r="R92" s="13" t="s">
        <v>22</v>
      </c>
      <c r="S92" s="13" t="s">
        <v>23</v>
      </c>
      <c r="T92" s="13" t="s">
        <v>113</v>
      </c>
      <c r="U92" s="13" t="s">
        <v>113</v>
      </c>
      <c r="V92" s="13" t="s">
        <v>113</v>
      </c>
      <c r="W92" s="13" t="s">
        <v>113</v>
      </c>
      <c r="X92" s="14">
        <v>44007.316666666666</v>
      </c>
      <c r="Y92" s="13" t="s">
        <v>304</v>
      </c>
      <c r="Z92" s="15">
        <v>50.8</v>
      </c>
      <c r="AA92" s="13" t="s">
        <v>25</v>
      </c>
      <c r="AB92" s="13" t="s">
        <v>20</v>
      </c>
      <c r="AC92" s="13" t="s">
        <v>21</v>
      </c>
      <c r="AD92" s="13" t="s">
        <v>19</v>
      </c>
      <c r="AE92" s="13" t="s">
        <v>19</v>
      </c>
      <c r="AF92" s="13" t="s">
        <v>19</v>
      </c>
      <c r="AG92" s="13" t="s">
        <v>22</v>
      </c>
      <c r="AH92" s="13" t="s">
        <v>22</v>
      </c>
      <c r="AI92" s="21" t="str">
        <f t="shared" si="6"/>
        <v>No</v>
      </c>
      <c r="AJ92" s="22">
        <f t="shared" si="5"/>
        <v>-0.31351351351351353</v>
      </c>
      <c r="AK92" s="21" t="s">
        <v>359</v>
      </c>
    </row>
    <row r="93" spans="1:37" x14ac:dyDescent="0.3">
      <c r="A93" t="str">
        <f>INDEX('T3 PCBs'!$A$4:$A$53,MATCH(B93,'T3 PCBs'!$B$4:$B$53,0))</f>
        <v>4</v>
      </c>
      <c r="B93" s="13" t="s">
        <v>114</v>
      </c>
      <c r="C93" s="13" t="s">
        <v>115</v>
      </c>
      <c r="D93" s="13" t="s">
        <v>116</v>
      </c>
      <c r="E93" s="13" t="s">
        <v>116</v>
      </c>
      <c r="F93" s="13" t="s">
        <v>116</v>
      </c>
      <c r="G93" s="13" t="s">
        <v>117</v>
      </c>
      <c r="H93" s="14">
        <v>40828</v>
      </c>
      <c r="I93" s="13" t="s">
        <v>304</v>
      </c>
      <c r="J93" s="15">
        <v>260</v>
      </c>
      <c r="K93" s="13" t="s">
        <v>19</v>
      </c>
      <c r="L93" s="13" t="s">
        <v>20</v>
      </c>
      <c r="M93" s="13" t="s">
        <v>21</v>
      </c>
      <c r="N93" s="13" t="s">
        <v>19</v>
      </c>
      <c r="O93" s="13" t="s">
        <v>19</v>
      </c>
      <c r="P93" s="13" t="s">
        <v>19</v>
      </c>
      <c r="Q93" s="13" t="s">
        <v>22</v>
      </c>
      <c r="R93" s="13" t="s">
        <v>22</v>
      </c>
      <c r="S93" s="13" t="s">
        <v>23</v>
      </c>
      <c r="T93" s="13" t="s">
        <v>118</v>
      </c>
      <c r="U93" s="13" t="s">
        <v>118</v>
      </c>
      <c r="V93" s="13" t="s">
        <v>118</v>
      </c>
      <c r="W93" s="13" t="s">
        <v>118</v>
      </c>
      <c r="X93" s="14">
        <v>44005.374305555553</v>
      </c>
      <c r="Y93" s="13" t="s">
        <v>304</v>
      </c>
      <c r="Z93" s="15">
        <v>194</v>
      </c>
      <c r="AA93" s="13" t="s">
        <v>19</v>
      </c>
      <c r="AB93" s="13" t="s">
        <v>20</v>
      </c>
      <c r="AC93" s="13" t="s">
        <v>21</v>
      </c>
      <c r="AD93" s="13" t="s">
        <v>19</v>
      </c>
      <c r="AE93" s="13" t="s">
        <v>19</v>
      </c>
      <c r="AF93" s="13" t="s">
        <v>19</v>
      </c>
      <c r="AG93" s="13" t="s">
        <v>22</v>
      </c>
      <c r="AH93" s="13" t="s">
        <v>22</v>
      </c>
      <c r="AI93" s="21" t="str">
        <f t="shared" si="6"/>
        <v>No</v>
      </c>
      <c r="AJ93" s="22">
        <f t="shared" si="5"/>
        <v>-0.25384615384615383</v>
      </c>
      <c r="AK93" s="21" t="s">
        <v>359</v>
      </c>
    </row>
    <row r="94" spans="1:37" x14ac:dyDescent="0.3">
      <c r="A94" t="str">
        <f>INDEX('T3 PCBs'!$A$4:$A$53,MATCH(B94,'T3 PCBs'!$B$4:$B$53,0))</f>
        <v>4</v>
      </c>
      <c r="B94" s="13" t="s">
        <v>114</v>
      </c>
      <c r="C94" s="13" t="s">
        <v>115</v>
      </c>
      <c r="D94" s="13" t="s">
        <v>119</v>
      </c>
      <c r="E94" s="13" t="s">
        <v>119</v>
      </c>
      <c r="F94" s="13" t="s">
        <v>119</v>
      </c>
      <c r="G94" s="13" t="s">
        <v>120</v>
      </c>
      <c r="H94" s="14">
        <v>40828</v>
      </c>
      <c r="I94" s="13" t="s">
        <v>304</v>
      </c>
      <c r="J94" s="15">
        <v>310</v>
      </c>
      <c r="K94" s="13" t="s">
        <v>19</v>
      </c>
      <c r="L94" s="13" t="s">
        <v>20</v>
      </c>
      <c r="M94" s="13" t="s">
        <v>21</v>
      </c>
      <c r="N94" s="13" t="s">
        <v>19</v>
      </c>
      <c r="O94" s="13" t="s">
        <v>19</v>
      </c>
      <c r="P94" s="13" t="s">
        <v>19</v>
      </c>
      <c r="Q94" s="13" t="s">
        <v>22</v>
      </c>
      <c r="R94" s="13" t="s">
        <v>22</v>
      </c>
      <c r="S94" s="13" t="s">
        <v>23</v>
      </c>
      <c r="T94" s="13" t="s">
        <v>121</v>
      </c>
      <c r="U94" s="13" t="s">
        <v>121</v>
      </c>
      <c r="V94" s="13" t="s">
        <v>121</v>
      </c>
      <c r="W94" s="13" t="s">
        <v>121</v>
      </c>
      <c r="X94" s="14">
        <v>44006.362500000003</v>
      </c>
      <c r="Y94" s="13" t="s">
        <v>304</v>
      </c>
      <c r="Z94" s="15">
        <v>318</v>
      </c>
      <c r="AA94" s="13" t="s">
        <v>19</v>
      </c>
      <c r="AB94" s="13" t="s">
        <v>20</v>
      </c>
      <c r="AC94" s="13" t="s">
        <v>21</v>
      </c>
      <c r="AD94" s="13" t="s">
        <v>19</v>
      </c>
      <c r="AE94" s="13" t="s">
        <v>19</v>
      </c>
      <c r="AF94" s="13" t="s">
        <v>19</v>
      </c>
      <c r="AG94" s="13" t="s">
        <v>22</v>
      </c>
      <c r="AH94" s="13" t="s">
        <v>22</v>
      </c>
      <c r="AI94" s="21" t="str">
        <f t="shared" si="6"/>
        <v>No</v>
      </c>
      <c r="AJ94" s="22">
        <f t="shared" si="5"/>
        <v>2.5806451612903226E-2</v>
      </c>
      <c r="AK94" s="21" t="s">
        <v>359</v>
      </c>
    </row>
    <row r="95" spans="1:37" x14ac:dyDescent="0.3">
      <c r="A95" t="str">
        <f>INDEX('T3 PCBs'!$A$4:$A$53,MATCH(B95,'T3 PCBs'!$B$4:$B$53,0))</f>
        <v>4</v>
      </c>
      <c r="B95" s="13" t="s">
        <v>114</v>
      </c>
      <c r="C95" s="13" t="s">
        <v>122</v>
      </c>
      <c r="D95" s="13" t="s">
        <v>123</v>
      </c>
      <c r="E95" s="13" t="s">
        <v>124</v>
      </c>
      <c r="F95" s="13" t="s">
        <v>125</v>
      </c>
      <c r="G95" s="13" t="s">
        <v>126</v>
      </c>
      <c r="H95" s="14">
        <v>38224.538194444445</v>
      </c>
      <c r="I95" s="13" t="s">
        <v>304</v>
      </c>
      <c r="J95" s="15">
        <v>1200</v>
      </c>
      <c r="K95" s="13" t="s">
        <v>25</v>
      </c>
      <c r="L95" s="13" t="s">
        <v>20</v>
      </c>
      <c r="M95" s="13" t="s">
        <v>21</v>
      </c>
      <c r="N95" s="13" t="s">
        <v>19</v>
      </c>
      <c r="O95" s="13" t="s">
        <v>19</v>
      </c>
      <c r="P95" s="13" t="s">
        <v>19</v>
      </c>
      <c r="Q95" s="13" t="s">
        <v>21</v>
      </c>
      <c r="R95" s="13" t="s">
        <v>21</v>
      </c>
      <c r="S95" s="13" t="s">
        <v>23</v>
      </c>
      <c r="T95" s="13" t="s">
        <v>127</v>
      </c>
      <c r="U95" s="13" t="s">
        <v>127</v>
      </c>
      <c r="V95" s="13" t="s">
        <v>127</v>
      </c>
      <c r="W95" s="13" t="s">
        <v>127</v>
      </c>
      <c r="X95" s="14">
        <v>44000.47152777778</v>
      </c>
      <c r="Y95" s="13" t="s">
        <v>304</v>
      </c>
      <c r="Z95" s="15">
        <v>117</v>
      </c>
      <c r="AA95" s="13" t="s">
        <v>25</v>
      </c>
      <c r="AB95" s="13" t="s">
        <v>20</v>
      </c>
      <c r="AC95" s="13" t="s">
        <v>21</v>
      </c>
      <c r="AD95" s="13" t="s">
        <v>19</v>
      </c>
      <c r="AE95" s="13" t="s">
        <v>19</v>
      </c>
      <c r="AF95" s="13" t="s">
        <v>19</v>
      </c>
      <c r="AG95" s="13" t="s">
        <v>22</v>
      </c>
      <c r="AH95" s="13" t="s">
        <v>22</v>
      </c>
      <c r="AI95" s="21" t="str">
        <f t="shared" si="6"/>
        <v>Yes</v>
      </c>
      <c r="AJ95" s="22">
        <f t="shared" si="5"/>
        <v>-0.90249999999999997</v>
      </c>
      <c r="AK95" s="21" t="s">
        <v>360</v>
      </c>
    </row>
    <row r="96" spans="1:37" x14ac:dyDescent="0.3">
      <c r="A96" t="str">
        <f>INDEX('T3 PCBs'!$A$4:$A$53,MATCH(B96,'T3 PCBs'!$B$4:$B$53,0))</f>
        <v>4</v>
      </c>
      <c r="B96" s="13" t="s">
        <v>114</v>
      </c>
      <c r="C96" s="13" t="s">
        <v>115</v>
      </c>
      <c r="D96" s="13" t="s">
        <v>131</v>
      </c>
      <c r="E96" s="13" t="s">
        <v>131</v>
      </c>
      <c r="F96" s="13" t="s">
        <v>131</v>
      </c>
      <c r="G96" s="13" t="s">
        <v>132</v>
      </c>
      <c r="H96" s="14">
        <v>40952</v>
      </c>
      <c r="I96" s="13" t="s">
        <v>304</v>
      </c>
      <c r="J96" s="15">
        <v>48</v>
      </c>
      <c r="K96" s="13" t="s">
        <v>25</v>
      </c>
      <c r="L96" s="13" t="s">
        <v>20</v>
      </c>
      <c r="M96" s="13" t="s">
        <v>21</v>
      </c>
      <c r="N96" s="13" t="s">
        <v>19</v>
      </c>
      <c r="O96" s="13" t="s">
        <v>19</v>
      </c>
      <c r="P96" s="13" t="s">
        <v>19</v>
      </c>
      <c r="Q96" s="13" t="s">
        <v>22</v>
      </c>
      <c r="R96" s="13" t="s">
        <v>22</v>
      </c>
      <c r="S96" s="13" t="s">
        <v>23</v>
      </c>
      <c r="T96" s="13" t="s">
        <v>133</v>
      </c>
      <c r="U96" s="13" t="s">
        <v>133</v>
      </c>
      <c r="V96" s="13" t="s">
        <v>133</v>
      </c>
      <c r="W96" s="13" t="s">
        <v>133</v>
      </c>
      <c r="X96" s="14">
        <v>44000.517361111109</v>
      </c>
      <c r="Y96" s="13" t="s">
        <v>304</v>
      </c>
      <c r="Z96" s="15">
        <v>150</v>
      </c>
      <c r="AA96" s="13" t="s">
        <v>25</v>
      </c>
      <c r="AB96" s="13" t="s">
        <v>20</v>
      </c>
      <c r="AC96" s="13" t="s">
        <v>21</v>
      </c>
      <c r="AD96" s="13" t="s">
        <v>19</v>
      </c>
      <c r="AE96" s="13" t="s">
        <v>19</v>
      </c>
      <c r="AF96" s="13" t="s">
        <v>19</v>
      </c>
      <c r="AG96" s="13" t="s">
        <v>22</v>
      </c>
      <c r="AH96" s="13" t="s">
        <v>22</v>
      </c>
      <c r="AI96" s="21" t="str">
        <f t="shared" si="6"/>
        <v>No</v>
      </c>
      <c r="AJ96" s="22">
        <f t="shared" si="5"/>
        <v>2.125</v>
      </c>
      <c r="AK96" s="21" t="s">
        <v>359</v>
      </c>
    </row>
    <row r="97" spans="1:37" x14ac:dyDescent="0.3">
      <c r="A97" t="str">
        <f>INDEX('T3 PCBs'!$A$4:$A$53,MATCH(B97,'T3 PCBs'!$B$4:$B$53,0))</f>
        <v>4</v>
      </c>
      <c r="B97" s="13" t="s">
        <v>114</v>
      </c>
      <c r="C97" s="13" t="s">
        <v>122</v>
      </c>
      <c r="D97" s="13" t="s">
        <v>134</v>
      </c>
      <c r="E97" s="13" t="s">
        <v>135</v>
      </c>
      <c r="F97" s="13" t="s">
        <v>136</v>
      </c>
      <c r="G97" s="13" t="s">
        <v>137</v>
      </c>
      <c r="H97" s="14">
        <v>38224.378472222219</v>
      </c>
      <c r="I97" s="13" t="s">
        <v>304</v>
      </c>
      <c r="J97" s="15">
        <v>390</v>
      </c>
      <c r="K97" s="13" t="s">
        <v>25</v>
      </c>
      <c r="L97" s="13" t="s">
        <v>20</v>
      </c>
      <c r="M97" s="13" t="s">
        <v>21</v>
      </c>
      <c r="N97" s="13" t="s">
        <v>19</v>
      </c>
      <c r="O97" s="13" t="s">
        <v>19</v>
      </c>
      <c r="P97" s="13" t="s">
        <v>19</v>
      </c>
      <c r="Q97" s="13" t="s">
        <v>22</v>
      </c>
      <c r="R97" s="13" t="s">
        <v>22</v>
      </c>
      <c r="S97" s="13" t="s">
        <v>23</v>
      </c>
      <c r="T97" s="13" t="s">
        <v>138</v>
      </c>
      <c r="U97" s="13" t="s">
        <v>138</v>
      </c>
      <c r="V97" s="13" t="s">
        <v>138</v>
      </c>
      <c r="W97" s="13" t="s">
        <v>138</v>
      </c>
      <c r="X97" s="14">
        <v>44007.298611111109</v>
      </c>
      <c r="Y97" s="13" t="s">
        <v>304</v>
      </c>
      <c r="Z97" s="15">
        <v>17.399999999999999</v>
      </c>
      <c r="AA97" s="13" t="s">
        <v>25</v>
      </c>
      <c r="AB97" s="13" t="s">
        <v>20</v>
      </c>
      <c r="AC97" s="13" t="s">
        <v>21</v>
      </c>
      <c r="AD97" s="13" t="s">
        <v>19</v>
      </c>
      <c r="AE97" s="13" t="s">
        <v>19</v>
      </c>
      <c r="AF97" s="13" t="s">
        <v>19</v>
      </c>
      <c r="AG97" s="13" t="s">
        <v>22</v>
      </c>
      <c r="AH97" s="13" t="s">
        <v>22</v>
      </c>
      <c r="AI97" s="21" t="str">
        <f t="shared" si="6"/>
        <v>No</v>
      </c>
      <c r="AJ97" s="22">
        <f t="shared" si="5"/>
        <v>-0.95538461538461539</v>
      </c>
      <c r="AK97" s="21" t="s">
        <v>359</v>
      </c>
    </row>
    <row r="98" spans="1:37" x14ac:dyDescent="0.3">
      <c r="A98" t="str">
        <f>INDEX('T3 PCBs'!$A$4:$A$53,MATCH(B98,'T3 PCBs'!$B$4:$B$53,0))</f>
        <v>6</v>
      </c>
      <c r="B98" s="13" t="s">
        <v>139</v>
      </c>
      <c r="C98" s="13" t="s">
        <v>27</v>
      </c>
      <c r="D98" s="13" t="s">
        <v>140</v>
      </c>
      <c r="E98" s="13" t="s">
        <v>141</v>
      </c>
      <c r="F98" s="13" t="s">
        <v>142</v>
      </c>
      <c r="G98" s="13" t="s">
        <v>143</v>
      </c>
      <c r="H98" s="14">
        <v>38419</v>
      </c>
      <c r="I98" s="13" t="s">
        <v>304</v>
      </c>
      <c r="J98" s="15">
        <v>110</v>
      </c>
      <c r="K98" s="13" t="s">
        <v>19</v>
      </c>
      <c r="L98" s="13" t="s">
        <v>20</v>
      </c>
      <c r="M98" s="13" t="s">
        <v>21</v>
      </c>
      <c r="N98" s="13" t="s">
        <v>19</v>
      </c>
      <c r="O98" s="13" t="s">
        <v>19</v>
      </c>
      <c r="P98" s="13" t="s">
        <v>19</v>
      </c>
      <c r="Q98" s="13" t="s">
        <v>22</v>
      </c>
      <c r="R98" s="13" t="s">
        <v>22</v>
      </c>
      <c r="S98" s="13" t="s">
        <v>23</v>
      </c>
      <c r="T98" s="13" t="s">
        <v>144</v>
      </c>
      <c r="U98" s="13" t="s">
        <v>144</v>
      </c>
      <c r="V98" s="13" t="s">
        <v>144</v>
      </c>
      <c r="W98" s="13" t="s">
        <v>144</v>
      </c>
      <c r="X98" s="14">
        <v>43999.600694444445</v>
      </c>
      <c r="Y98" s="13" t="s">
        <v>304</v>
      </c>
      <c r="Z98" s="15">
        <v>40.6</v>
      </c>
      <c r="AA98" s="13" t="s">
        <v>25</v>
      </c>
      <c r="AB98" s="13" t="s">
        <v>20</v>
      </c>
      <c r="AC98" s="13" t="s">
        <v>21</v>
      </c>
      <c r="AD98" s="13" t="s">
        <v>19</v>
      </c>
      <c r="AE98" s="13" t="s">
        <v>19</v>
      </c>
      <c r="AF98" s="13" t="s">
        <v>19</v>
      </c>
      <c r="AG98" s="13" t="s">
        <v>22</v>
      </c>
      <c r="AH98" s="13" t="s">
        <v>22</v>
      </c>
      <c r="AI98" s="21" t="str">
        <f t="shared" si="6"/>
        <v>No</v>
      </c>
      <c r="AJ98" s="22">
        <f t="shared" si="5"/>
        <v>-0.63090909090909097</v>
      </c>
      <c r="AK98" s="21" t="s">
        <v>359</v>
      </c>
    </row>
    <row r="99" spans="1:37" x14ac:dyDescent="0.3">
      <c r="A99" t="str">
        <f>INDEX('T3 PCBs'!$A$4:$A$53,MATCH(B99,'T3 PCBs'!$B$4:$B$53,0))</f>
        <v>6</v>
      </c>
      <c r="B99" s="13" t="s">
        <v>139</v>
      </c>
      <c r="C99" s="13" t="s">
        <v>57</v>
      </c>
      <c r="D99" s="13" t="s">
        <v>145</v>
      </c>
      <c r="E99" s="13" t="s">
        <v>146</v>
      </c>
      <c r="F99" s="13" t="s">
        <v>147</v>
      </c>
      <c r="G99" s="13" t="s">
        <v>148</v>
      </c>
      <c r="H99" s="14">
        <v>36038</v>
      </c>
      <c r="I99" s="13" t="s">
        <v>304</v>
      </c>
      <c r="J99" s="15">
        <v>760</v>
      </c>
      <c r="K99" s="13" t="s">
        <v>19</v>
      </c>
      <c r="L99" s="13" t="s">
        <v>20</v>
      </c>
      <c r="M99" s="13" t="s">
        <v>21</v>
      </c>
      <c r="N99" s="13" t="s">
        <v>19</v>
      </c>
      <c r="O99" s="13" t="s">
        <v>19</v>
      </c>
      <c r="P99" s="13" t="s">
        <v>19</v>
      </c>
      <c r="Q99" s="13" t="s">
        <v>22</v>
      </c>
      <c r="R99" s="13" t="s">
        <v>22</v>
      </c>
      <c r="S99" s="13" t="s">
        <v>23</v>
      </c>
      <c r="T99" s="13" t="s">
        <v>149</v>
      </c>
      <c r="U99" s="13" t="s">
        <v>149</v>
      </c>
      <c r="V99" s="13" t="s">
        <v>149</v>
      </c>
      <c r="W99" s="13" t="s">
        <v>149</v>
      </c>
      <c r="X99" s="14">
        <v>43992.381249999999</v>
      </c>
      <c r="Y99" s="13" t="s">
        <v>304</v>
      </c>
      <c r="Z99" s="15">
        <v>105</v>
      </c>
      <c r="AA99" s="13" t="s">
        <v>25</v>
      </c>
      <c r="AB99" s="13" t="s">
        <v>20</v>
      </c>
      <c r="AC99" s="13" t="s">
        <v>21</v>
      </c>
      <c r="AD99" s="13" t="s">
        <v>19</v>
      </c>
      <c r="AE99" s="13" t="s">
        <v>19</v>
      </c>
      <c r="AF99" s="13" t="s">
        <v>19</v>
      </c>
      <c r="AG99" s="13" t="s">
        <v>22</v>
      </c>
      <c r="AH99" s="13" t="s">
        <v>22</v>
      </c>
      <c r="AI99" s="21" t="str">
        <f t="shared" si="6"/>
        <v>No</v>
      </c>
      <c r="AJ99" s="22">
        <f t="shared" ref="AJ99:AJ130" si="7">(Z99-J99)/J99</f>
        <v>-0.86184210526315785</v>
      </c>
      <c r="AK99" s="21" t="s">
        <v>359</v>
      </c>
    </row>
    <row r="100" spans="1:37" x14ac:dyDescent="0.3">
      <c r="A100" t="str">
        <f>INDEX('T3 PCBs'!$A$4:$A$53,MATCH(B100,'T3 PCBs'!$B$4:$B$53,0))</f>
        <v>6</v>
      </c>
      <c r="B100" s="13" t="s">
        <v>139</v>
      </c>
      <c r="C100" s="13" t="s">
        <v>122</v>
      </c>
      <c r="D100" s="13" t="s">
        <v>150</v>
      </c>
      <c r="E100" s="13" t="s">
        <v>151</v>
      </c>
      <c r="F100" s="13" t="s">
        <v>152</v>
      </c>
      <c r="G100" s="13" t="s">
        <v>153</v>
      </c>
      <c r="H100" s="14">
        <v>38225.474305555559</v>
      </c>
      <c r="I100" s="13" t="s">
        <v>304</v>
      </c>
      <c r="J100" s="15">
        <v>630</v>
      </c>
      <c r="K100" s="13" t="s">
        <v>25</v>
      </c>
      <c r="L100" s="13" t="s">
        <v>20</v>
      </c>
      <c r="M100" s="13" t="s">
        <v>21</v>
      </c>
      <c r="N100" s="13" t="s">
        <v>19</v>
      </c>
      <c r="O100" s="13" t="s">
        <v>19</v>
      </c>
      <c r="P100" s="13" t="s">
        <v>19</v>
      </c>
      <c r="Q100" s="13" t="s">
        <v>22</v>
      </c>
      <c r="R100" s="13" t="s">
        <v>22</v>
      </c>
      <c r="S100" s="13" t="s">
        <v>23</v>
      </c>
      <c r="T100" s="13" t="s">
        <v>154</v>
      </c>
      <c r="U100" s="13" t="s">
        <v>154</v>
      </c>
      <c r="V100" s="13" t="s">
        <v>154</v>
      </c>
      <c r="W100" s="13" t="s">
        <v>154</v>
      </c>
      <c r="X100" s="14">
        <v>43998.341666666667</v>
      </c>
      <c r="Y100" s="13" t="s">
        <v>304</v>
      </c>
      <c r="Z100" s="15">
        <v>60.2</v>
      </c>
      <c r="AA100" s="13" t="s">
        <v>25</v>
      </c>
      <c r="AB100" s="13" t="s">
        <v>20</v>
      </c>
      <c r="AC100" s="13" t="s">
        <v>21</v>
      </c>
      <c r="AD100" s="13" t="s">
        <v>19</v>
      </c>
      <c r="AE100" s="13" t="s">
        <v>19</v>
      </c>
      <c r="AF100" s="13" t="s">
        <v>19</v>
      </c>
      <c r="AG100" s="13" t="s">
        <v>22</v>
      </c>
      <c r="AH100" s="13" t="s">
        <v>22</v>
      </c>
      <c r="AI100" s="21" t="str">
        <f t="shared" si="6"/>
        <v>No</v>
      </c>
      <c r="AJ100" s="22">
        <f t="shared" si="7"/>
        <v>-0.90444444444444438</v>
      </c>
      <c r="AK100" s="21" t="s">
        <v>359</v>
      </c>
    </row>
    <row r="101" spans="1:37" x14ac:dyDescent="0.3">
      <c r="A101" t="str">
        <f>INDEX('T3 PCBs'!$A$4:$A$53,MATCH(B101,'T3 PCBs'!$B$4:$B$53,0))</f>
        <v>6</v>
      </c>
      <c r="B101" s="13" t="s">
        <v>139</v>
      </c>
      <c r="C101" s="13" t="s">
        <v>57</v>
      </c>
      <c r="D101" s="13" t="s">
        <v>155</v>
      </c>
      <c r="E101" s="13" t="s">
        <v>156</v>
      </c>
      <c r="F101" s="13" t="s">
        <v>157</v>
      </c>
      <c r="G101" s="13" t="s">
        <v>158</v>
      </c>
      <c r="H101" s="14">
        <v>36031</v>
      </c>
      <c r="I101" s="13" t="s">
        <v>304</v>
      </c>
      <c r="J101" s="15">
        <v>410</v>
      </c>
      <c r="K101" s="13" t="s">
        <v>19</v>
      </c>
      <c r="L101" s="13" t="s">
        <v>20</v>
      </c>
      <c r="M101" s="13" t="s">
        <v>21</v>
      </c>
      <c r="N101" s="13" t="s">
        <v>19</v>
      </c>
      <c r="O101" s="13" t="s">
        <v>19</v>
      </c>
      <c r="P101" s="13" t="s">
        <v>19</v>
      </c>
      <c r="Q101" s="13" t="s">
        <v>22</v>
      </c>
      <c r="R101" s="13" t="s">
        <v>22</v>
      </c>
      <c r="S101" s="13" t="s">
        <v>23</v>
      </c>
      <c r="T101" s="13" t="s">
        <v>159</v>
      </c>
      <c r="U101" s="13" t="s">
        <v>159</v>
      </c>
      <c r="V101" s="13" t="s">
        <v>159</v>
      </c>
      <c r="W101" s="13" t="s">
        <v>159</v>
      </c>
      <c r="X101" s="14">
        <v>43998.365972222222</v>
      </c>
      <c r="Y101" s="13" t="s">
        <v>304</v>
      </c>
      <c r="Z101" s="15">
        <v>220</v>
      </c>
      <c r="AA101" s="13" t="s">
        <v>19</v>
      </c>
      <c r="AB101" s="13" t="s">
        <v>20</v>
      </c>
      <c r="AC101" s="13" t="s">
        <v>21</v>
      </c>
      <c r="AD101" s="13" t="s">
        <v>19</v>
      </c>
      <c r="AE101" s="13" t="s">
        <v>19</v>
      </c>
      <c r="AF101" s="13" t="s">
        <v>19</v>
      </c>
      <c r="AG101" s="13" t="s">
        <v>22</v>
      </c>
      <c r="AH101" s="13" t="s">
        <v>22</v>
      </c>
      <c r="AI101" s="21" t="str">
        <f t="shared" si="6"/>
        <v>No</v>
      </c>
      <c r="AJ101" s="22">
        <f t="shared" si="7"/>
        <v>-0.46341463414634149</v>
      </c>
      <c r="AK101" s="21" t="s">
        <v>359</v>
      </c>
    </row>
    <row r="102" spans="1:37" x14ac:dyDescent="0.3">
      <c r="A102" t="str">
        <f>INDEX('T3 PCBs'!$A$4:$A$53,MATCH(B102,'T3 PCBs'!$B$4:$B$53,0))</f>
        <v>6</v>
      </c>
      <c r="B102" s="13" t="s">
        <v>139</v>
      </c>
      <c r="C102" s="13" t="s">
        <v>57</v>
      </c>
      <c r="D102" s="13" t="s">
        <v>160</v>
      </c>
      <c r="E102" s="13" t="s">
        <v>161</v>
      </c>
      <c r="F102" s="13" t="s">
        <v>162</v>
      </c>
      <c r="G102" s="13" t="s">
        <v>163</v>
      </c>
      <c r="H102" s="14">
        <v>36039</v>
      </c>
      <c r="I102" s="13" t="s">
        <v>304</v>
      </c>
      <c r="J102" s="15">
        <v>300</v>
      </c>
      <c r="K102" s="13" t="s">
        <v>19</v>
      </c>
      <c r="L102" s="13" t="s">
        <v>20</v>
      </c>
      <c r="M102" s="13" t="s">
        <v>21</v>
      </c>
      <c r="N102" s="13" t="s">
        <v>19</v>
      </c>
      <c r="O102" s="13" t="s">
        <v>19</v>
      </c>
      <c r="P102" s="13" t="s">
        <v>19</v>
      </c>
      <c r="Q102" s="13" t="s">
        <v>22</v>
      </c>
      <c r="R102" s="13" t="s">
        <v>22</v>
      </c>
      <c r="S102" s="13" t="s">
        <v>23</v>
      </c>
      <c r="T102" s="13" t="s">
        <v>164</v>
      </c>
      <c r="U102" s="13" t="s">
        <v>164</v>
      </c>
      <c r="V102" s="13" t="s">
        <v>164</v>
      </c>
      <c r="W102" s="13" t="s">
        <v>164</v>
      </c>
      <c r="X102" s="14">
        <v>43998.451388888891</v>
      </c>
      <c r="Y102" s="13" t="s">
        <v>304</v>
      </c>
      <c r="Z102" s="15">
        <v>148</v>
      </c>
      <c r="AA102" s="13" t="s">
        <v>25</v>
      </c>
      <c r="AB102" s="13" t="s">
        <v>20</v>
      </c>
      <c r="AC102" s="13" t="s">
        <v>21</v>
      </c>
      <c r="AD102" s="13" t="s">
        <v>19</v>
      </c>
      <c r="AE102" s="13" t="s">
        <v>19</v>
      </c>
      <c r="AF102" s="13" t="s">
        <v>19</v>
      </c>
      <c r="AG102" s="13" t="s">
        <v>22</v>
      </c>
      <c r="AH102" s="13" t="s">
        <v>22</v>
      </c>
      <c r="AI102" s="21" t="str">
        <f t="shared" si="6"/>
        <v>No</v>
      </c>
      <c r="AJ102" s="22">
        <f t="shared" si="7"/>
        <v>-0.50666666666666671</v>
      </c>
      <c r="AK102" s="21" t="s">
        <v>359</v>
      </c>
    </row>
    <row r="103" spans="1:37" x14ac:dyDescent="0.3">
      <c r="A103" t="str">
        <f>INDEX('T3 PCBs'!$A$4:$A$53,MATCH(B103,'T3 PCBs'!$B$4:$B$53,0))</f>
        <v>6</v>
      </c>
      <c r="B103" s="13" t="s">
        <v>139</v>
      </c>
      <c r="C103" s="13" t="s">
        <v>122</v>
      </c>
      <c r="D103" s="13" t="s">
        <v>165</v>
      </c>
      <c r="E103" s="13" t="s">
        <v>166</v>
      </c>
      <c r="F103" s="13" t="s">
        <v>167</v>
      </c>
      <c r="G103" s="13" t="s">
        <v>168</v>
      </c>
      <c r="H103" s="14">
        <v>38223.645833333336</v>
      </c>
      <c r="I103" s="13" t="s">
        <v>304</v>
      </c>
      <c r="J103" s="15">
        <v>940</v>
      </c>
      <c r="K103" s="13" t="s">
        <v>25</v>
      </c>
      <c r="L103" s="13" t="s">
        <v>20</v>
      </c>
      <c r="M103" s="13" t="s">
        <v>21</v>
      </c>
      <c r="N103" s="13" t="s">
        <v>19</v>
      </c>
      <c r="O103" s="13" t="s">
        <v>19</v>
      </c>
      <c r="P103" s="13" t="s">
        <v>19</v>
      </c>
      <c r="Q103" s="13" t="s">
        <v>22</v>
      </c>
      <c r="R103" s="13" t="s">
        <v>22</v>
      </c>
      <c r="S103" s="13" t="s">
        <v>23</v>
      </c>
      <c r="T103" s="13" t="s">
        <v>169</v>
      </c>
      <c r="U103" s="13" t="s">
        <v>169</v>
      </c>
      <c r="V103" s="13" t="s">
        <v>169</v>
      </c>
      <c r="W103" s="13" t="s">
        <v>169</v>
      </c>
      <c r="X103" s="14">
        <v>43997.46597222222</v>
      </c>
      <c r="Y103" s="13" t="s">
        <v>304</v>
      </c>
      <c r="Z103" s="15">
        <v>114</v>
      </c>
      <c r="AA103" s="13" t="s">
        <v>25</v>
      </c>
      <c r="AB103" s="13" t="s">
        <v>20</v>
      </c>
      <c r="AC103" s="13" t="s">
        <v>21</v>
      </c>
      <c r="AD103" s="13" t="s">
        <v>19</v>
      </c>
      <c r="AE103" s="13" t="s">
        <v>19</v>
      </c>
      <c r="AF103" s="13" t="s">
        <v>19</v>
      </c>
      <c r="AG103" s="13" t="s">
        <v>22</v>
      </c>
      <c r="AH103" s="13" t="s">
        <v>22</v>
      </c>
      <c r="AI103" s="21" t="str">
        <f t="shared" si="6"/>
        <v>No</v>
      </c>
      <c r="AJ103" s="22">
        <f t="shared" si="7"/>
        <v>-0.87872340425531914</v>
      </c>
      <c r="AK103" s="21" t="s">
        <v>359</v>
      </c>
    </row>
    <row r="104" spans="1:37" x14ac:dyDescent="0.3">
      <c r="A104" t="str">
        <f>INDEX('T3 PCBs'!$A$4:$A$53,MATCH(B104,'T3 PCBs'!$B$4:$B$53,0))</f>
        <v>6</v>
      </c>
      <c r="B104" s="13" t="s">
        <v>139</v>
      </c>
      <c r="C104" s="13" t="s">
        <v>122</v>
      </c>
      <c r="D104" s="13" t="s">
        <v>170</v>
      </c>
      <c r="E104" s="13" t="s">
        <v>171</v>
      </c>
      <c r="F104" s="13" t="s">
        <v>172</v>
      </c>
      <c r="G104" s="13" t="s">
        <v>173</v>
      </c>
      <c r="H104" s="14">
        <v>38223.600694444445</v>
      </c>
      <c r="I104" s="13" t="s">
        <v>304</v>
      </c>
      <c r="J104" s="15">
        <v>920</v>
      </c>
      <c r="K104" s="13" t="s">
        <v>25</v>
      </c>
      <c r="L104" s="13" t="s">
        <v>20</v>
      </c>
      <c r="M104" s="13" t="s">
        <v>21</v>
      </c>
      <c r="N104" s="13" t="s">
        <v>19</v>
      </c>
      <c r="O104" s="13" t="s">
        <v>19</v>
      </c>
      <c r="P104" s="13" t="s">
        <v>19</v>
      </c>
      <c r="Q104" s="13" t="s">
        <v>22</v>
      </c>
      <c r="R104" s="13" t="s">
        <v>22</v>
      </c>
      <c r="S104" s="13" t="s">
        <v>23</v>
      </c>
      <c r="T104" s="13" t="s">
        <v>174</v>
      </c>
      <c r="U104" s="13" t="s">
        <v>174</v>
      </c>
      <c r="V104" s="13" t="s">
        <v>174</v>
      </c>
      <c r="W104" s="13" t="s">
        <v>174</v>
      </c>
      <c r="X104" s="14">
        <v>43998.419444444444</v>
      </c>
      <c r="Y104" s="13" t="s">
        <v>304</v>
      </c>
      <c r="Z104" s="15">
        <v>109</v>
      </c>
      <c r="AA104" s="13" t="s">
        <v>25</v>
      </c>
      <c r="AB104" s="13" t="s">
        <v>20</v>
      </c>
      <c r="AC104" s="13" t="s">
        <v>21</v>
      </c>
      <c r="AD104" s="13" t="s">
        <v>19</v>
      </c>
      <c r="AE104" s="13" t="s">
        <v>19</v>
      </c>
      <c r="AF104" s="13" t="s">
        <v>19</v>
      </c>
      <c r="AG104" s="13" t="s">
        <v>22</v>
      </c>
      <c r="AH104" s="13" t="s">
        <v>22</v>
      </c>
      <c r="AI104" s="21" t="str">
        <f t="shared" si="6"/>
        <v>No</v>
      </c>
      <c r="AJ104" s="22">
        <f t="shared" si="7"/>
        <v>-0.88152173913043474</v>
      </c>
      <c r="AK104" s="21" t="s">
        <v>359</v>
      </c>
    </row>
    <row r="105" spans="1:37" x14ac:dyDescent="0.3">
      <c r="A105" t="str">
        <f>INDEX('T3 PCBs'!$A$4:$A$53,MATCH(B105,'T3 PCBs'!$B$4:$B$53,0))</f>
        <v>6</v>
      </c>
      <c r="B105" s="13" t="s">
        <v>139</v>
      </c>
      <c r="C105" s="13" t="s">
        <v>175</v>
      </c>
      <c r="D105" s="13" t="s">
        <v>176</v>
      </c>
      <c r="E105" s="13" t="s">
        <v>177</v>
      </c>
      <c r="F105" s="13" t="s">
        <v>178</v>
      </c>
      <c r="G105" s="13" t="s">
        <v>179</v>
      </c>
      <c r="H105" s="14">
        <v>35719.548611111109</v>
      </c>
      <c r="I105" s="13" t="s">
        <v>304</v>
      </c>
      <c r="J105" s="15">
        <v>1200</v>
      </c>
      <c r="K105" s="13" t="s">
        <v>25</v>
      </c>
      <c r="L105" s="13" t="s">
        <v>20</v>
      </c>
      <c r="M105" s="13" t="s">
        <v>21</v>
      </c>
      <c r="N105" s="13" t="s">
        <v>19</v>
      </c>
      <c r="O105" s="13" t="s">
        <v>19</v>
      </c>
      <c r="P105" s="13" t="s">
        <v>19</v>
      </c>
      <c r="Q105" s="13" t="s">
        <v>21</v>
      </c>
      <c r="R105" s="13" t="s">
        <v>21</v>
      </c>
      <c r="S105" s="13" t="s">
        <v>23</v>
      </c>
      <c r="T105" s="13" t="s">
        <v>180</v>
      </c>
      <c r="U105" s="13" t="s">
        <v>180</v>
      </c>
      <c r="V105" s="13" t="s">
        <v>180</v>
      </c>
      <c r="W105" s="13" t="s">
        <v>180</v>
      </c>
      <c r="X105" s="14">
        <v>43998.435416666667</v>
      </c>
      <c r="Y105" s="13" t="s">
        <v>304</v>
      </c>
      <c r="Z105" s="15">
        <v>224</v>
      </c>
      <c r="AA105" s="13" t="s">
        <v>19</v>
      </c>
      <c r="AB105" s="13" t="s">
        <v>20</v>
      </c>
      <c r="AC105" s="13" t="s">
        <v>21</v>
      </c>
      <c r="AD105" s="13" t="s">
        <v>19</v>
      </c>
      <c r="AE105" s="13" t="s">
        <v>19</v>
      </c>
      <c r="AF105" s="13" t="s">
        <v>19</v>
      </c>
      <c r="AG105" s="13" t="s">
        <v>22</v>
      </c>
      <c r="AH105" s="13" t="s">
        <v>22</v>
      </c>
      <c r="AI105" s="21" t="str">
        <f t="shared" si="6"/>
        <v>Yes</v>
      </c>
      <c r="AJ105" s="22">
        <f t="shared" si="7"/>
        <v>-0.81333333333333335</v>
      </c>
      <c r="AK105" s="21" t="s">
        <v>360</v>
      </c>
    </row>
    <row r="106" spans="1:37" x14ac:dyDescent="0.3">
      <c r="A106" t="str">
        <f>INDEX('T3 PCBs'!$A$4:$A$53,MATCH(B106,'T3 PCBs'!$B$4:$B$53,0))</f>
        <v>6</v>
      </c>
      <c r="B106" s="13" t="s">
        <v>139</v>
      </c>
      <c r="C106" s="13" t="s">
        <v>122</v>
      </c>
      <c r="D106" s="13" t="s">
        <v>181</v>
      </c>
      <c r="E106" s="13" t="s">
        <v>182</v>
      </c>
      <c r="F106" s="13" t="s">
        <v>183</v>
      </c>
      <c r="G106" s="13" t="s">
        <v>184</v>
      </c>
      <c r="H106" s="14">
        <v>38224.613888888889</v>
      </c>
      <c r="I106" s="13" t="s">
        <v>304</v>
      </c>
      <c r="J106" s="15">
        <v>2300</v>
      </c>
      <c r="K106" s="13" t="s">
        <v>25</v>
      </c>
      <c r="L106" s="13" t="s">
        <v>20</v>
      </c>
      <c r="M106" s="13" t="s">
        <v>21</v>
      </c>
      <c r="N106" s="13" t="s">
        <v>19</v>
      </c>
      <c r="O106" s="13" t="s">
        <v>19</v>
      </c>
      <c r="P106" s="13" t="s">
        <v>19</v>
      </c>
      <c r="Q106" s="13" t="s">
        <v>21</v>
      </c>
      <c r="R106" s="13" t="s">
        <v>21</v>
      </c>
      <c r="S106" s="13" t="s">
        <v>23</v>
      </c>
      <c r="T106" s="13" t="s">
        <v>185</v>
      </c>
      <c r="U106" s="13" t="s">
        <v>185</v>
      </c>
      <c r="V106" s="13" t="s">
        <v>185</v>
      </c>
      <c r="W106" s="13" t="s">
        <v>185</v>
      </c>
      <c r="X106" s="14">
        <v>43998.404861111114</v>
      </c>
      <c r="Y106" s="13" t="s">
        <v>304</v>
      </c>
      <c r="Z106" s="15">
        <v>165</v>
      </c>
      <c r="AA106" s="13" t="s">
        <v>19</v>
      </c>
      <c r="AB106" s="13" t="s">
        <v>20</v>
      </c>
      <c r="AC106" s="13" t="s">
        <v>21</v>
      </c>
      <c r="AD106" s="13" t="s">
        <v>19</v>
      </c>
      <c r="AE106" s="13" t="s">
        <v>19</v>
      </c>
      <c r="AF106" s="13" t="s">
        <v>19</v>
      </c>
      <c r="AG106" s="13" t="s">
        <v>22</v>
      </c>
      <c r="AH106" s="13" t="s">
        <v>22</v>
      </c>
      <c r="AI106" s="21" t="str">
        <f t="shared" si="6"/>
        <v>Yes</v>
      </c>
      <c r="AJ106" s="22">
        <f t="shared" si="7"/>
        <v>-0.92826086956521736</v>
      </c>
      <c r="AK106" s="21" t="s">
        <v>360</v>
      </c>
    </row>
    <row r="107" spans="1:37" x14ac:dyDescent="0.3">
      <c r="A107" t="str">
        <f>INDEX('T3 PCBs'!$A$4:$A$53,MATCH(B107,'T3 PCBs'!$B$4:$B$53,0))</f>
        <v>6</v>
      </c>
      <c r="B107" s="13" t="s">
        <v>139</v>
      </c>
      <c r="C107" s="13" t="s">
        <v>122</v>
      </c>
      <c r="D107" s="13" t="s">
        <v>186</v>
      </c>
      <c r="E107" s="13" t="s">
        <v>187</v>
      </c>
      <c r="F107" s="13" t="s">
        <v>188</v>
      </c>
      <c r="G107" s="13" t="s">
        <v>189</v>
      </c>
      <c r="H107" s="14">
        <v>38223.559027777781</v>
      </c>
      <c r="I107" s="13" t="s">
        <v>304</v>
      </c>
      <c r="J107" s="15">
        <v>1900</v>
      </c>
      <c r="K107" s="13" t="s">
        <v>25</v>
      </c>
      <c r="L107" s="13" t="s">
        <v>20</v>
      </c>
      <c r="M107" s="13" t="s">
        <v>21</v>
      </c>
      <c r="N107" s="13" t="s">
        <v>19</v>
      </c>
      <c r="O107" s="13" t="s">
        <v>19</v>
      </c>
      <c r="P107" s="13" t="s">
        <v>19</v>
      </c>
      <c r="Q107" s="13" t="s">
        <v>21</v>
      </c>
      <c r="R107" s="13" t="s">
        <v>21</v>
      </c>
      <c r="S107" s="13" t="s">
        <v>23</v>
      </c>
      <c r="T107" s="13" t="s">
        <v>190</v>
      </c>
      <c r="U107" s="13" t="s">
        <v>190</v>
      </c>
      <c r="V107" s="13" t="s">
        <v>190</v>
      </c>
      <c r="W107" s="13" t="s">
        <v>190</v>
      </c>
      <c r="X107" s="14">
        <v>43997.524305555555</v>
      </c>
      <c r="Y107" s="13" t="s">
        <v>304</v>
      </c>
      <c r="Z107" s="15">
        <v>164</v>
      </c>
      <c r="AA107" s="13" t="s">
        <v>19</v>
      </c>
      <c r="AB107" s="13" t="s">
        <v>20</v>
      </c>
      <c r="AC107" s="13" t="s">
        <v>21</v>
      </c>
      <c r="AD107" s="13" t="s">
        <v>19</v>
      </c>
      <c r="AE107" s="13" t="s">
        <v>19</v>
      </c>
      <c r="AF107" s="13" t="s">
        <v>19</v>
      </c>
      <c r="AG107" s="13" t="s">
        <v>22</v>
      </c>
      <c r="AH107" s="13" t="s">
        <v>22</v>
      </c>
      <c r="AI107" s="21" t="str">
        <f t="shared" si="6"/>
        <v>Yes</v>
      </c>
      <c r="AJ107" s="22">
        <f t="shared" si="7"/>
        <v>-0.91368421052631577</v>
      </c>
      <c r="AK107" s="21" t="s">
        <v>360</v>
      </c>
    </row>
    <row r="108" spans="1:37" x14ac:dyDescent="0.3">
      <c r="A108" t="str">
        <f>INDEX('T3 PCBs'!$A$4:$A$53,MATCH(B108,'T3 PCBs'!$B$4:$B$53,0))</f>
        <v>6</v>
      </c>
      <c r="B108" s="13" t="s">
        <v>139</v>
      </c>
      <c r="C108" s="13" t="s">
        <v>191</v>
      </c>
      <c r="D108" s="13" t="s">
        <v>192</v>
      </c>
      <c r="E108" s="13" t="s">
        <v>193</v>
      </c>
      <c r="F108" s="13" t="s">
        <v>192</v>
      </c>
      <c r="G108" s="13" t="s">
        <v>193</v>
      </c>
      <c r="H108" s="14">
        <v>40623.688194444447</v>
      </c>
      <c r="I108" s="13" t="s">
        <v>304</v>
      </c>
      <c r="J108" s="15">
        <v>430</v>
      </c>
      <c r="K108" s="13" t="s">
        <v>19</v>
      </c>
      <c r="L108" s="13" t="s">
        <v>20</v>
      </c>
      <c r="M108" s="13" t="s">
        <v>21</v>
      </c>
      <c r="N108" s="13" t="s">
        <v>19</v>
      </c>
      <c r="O108" s="13" t="s">
        <v>19</v>
      </c>
      <c r="P108" s="13" t="s">
        <v>19</v>
      </c>
      <c r="Q108" s="13" t="s">
        <v>22</v>
      </c>
      <c r="R108" s="13" t="s">
        <v>22</v>
      </c>
      <c r="S108" s="13" t="s">
        <v>23</v>
      </c>
      <c r="T108" s="13" t="s">
        <v>194</v>
      </c>
      <c r="U108" s="13" t="s">
        <v>194</v>
      </c>
      <c r="V108" s="13" t="s">
        <v>194</v>
      </c>
      <c r="W108" s="13" t="s">
        <v>194</v>
      </c>
      <c r="X108" s="14">
        <v>43998.353472222225</v>
      </c>
      <c r="Y108" s="13" t="s">
        <v>304</v>
      </c>
      <c r="Z108" s="15">
        <v>228</v>
      </c>
      <c r="AA108" s="13" t="s">
        <v>19</v>
      </c>
      <c r="AB108" s="13" t="s">
        <v>20</v>
      </c>
      <c r="AC108" s="13" t="s">
        <v>21</v>
      </c>
      <c r="AD108" s="13" t="s">
        <v>19</v>
      </c>
      <c r="AE108" s="13" t="s">
        <v>19</v>
      </c>
      <c r="AF108" s="13" t="s">
        <v>19</v>
      </c>
      <c r="AG108" s="13" t="s">
        <v>22</v>
      </c>
      <c r="AH108" s="13" t="s">
        <v>22</v>
      </c>
      <c r="AI108" s="21" t="str">
        <f t="shared" si="6"/>
        <v>No</v>
      </c>
      <c r="AJ108" s="22">
        <f t="shared" si="7"/>
        <v>-0.4697674418604651</v>
      </c>
      <c r="AK108" s="21" t="s">
        <v>359</v>
      </c>
    </row>
    <row r="109" spans="1:37" x14ac:dyDescent="0.3">
      <c r="A109" t="str">
        <f>INDEX('T3 PCBs'!$A$4:$A$53,MATCH(B109,'T3 PCBs'!$B$4:$B$53,0))</f>
        <v>6</v>
      </c>
      <c r="B109" s="13" t="s">
        <v>201</v>
      </c>
      <c r="C109" s="13" t="s">
        <v>175</v>
      </c>
      <c r="D109" s="13" t="s">
        <v>202</v>
      </c>
      <c r="E109" s="13" t="s">
        <v>203</v>
      </c>
      <c r="F109" s="13" t="s">
        <v>204</v>
      </c>
      <c r="G109" s="13" t="s">
        <v>205</v>
      </c>
      <c r="H109" s="14">
        <v>35716.699999999997</v>
      </c>
      <c r="I109" s="13" t="s">
        <v>304</v>
      </c>
      <c r="J109" s="15">
        <v>1400</v>
      </c>
      <c r="K109" s="13" t="s">
        <v>19</v>
      </c>
      <c r="L109" s="13" t="s">
        <v>20</v>
      </c>
      <c r="M109" s="13" t="s">
        <v>21</v>
      </c>
      <c r="N109" s="13" t="s">
        <v>19</v>
      </c>
      <c r="O109" s="13" t="s">
        <v>19</v>
      </c>
      <c r="P109" s="13" t="s">
        <v>19</v>
      </c>
      <c r="Q109" s="13" t="s">
        <v>21</v>
      </c>
      <c r="R109" s="13" t="s">
        <v>21</v>
      </c>
      <c r="S109" s="13" t="s">
        <v>23</v>
      </c>
      <c r="T109" s="13" t="s">
        <v>206</v>
      </c>
      <c r="U109" s="13" t="s">
        <v>206</v>
      </c>
      <c r="V109" s="13" t="s">
        <v>206</v>
      </c>
      <c r="W109" s="13" t="s">
        <v>206</v>
      </c>
      <c r="X109" s="14">
        <v>43992.340277777781</v>
      </c>
      <c r="Y109" s="13" t="s">
        <v>304</v>
      </c>
      <c r="Z109" s="15">
        <v>638</v>
      </c>
      <c r="AA109" s="13" t="s">
        <v>19</v>
      </c>
      <c r="AB109" s="13" t="s">
        <v>20</v>
      </c>
      <c r="AC109" s="13" t="s">
        <v>21</v>
      </c>
      <c r="AD109" s="13" t="s">
        <v>19</v>
      </c>
      <c r="AE109" s="13" t="s">
        <v>19</v>
      </c>
      <c r="AF109" s="13" t="s">
        <v>19</v>
      </c>
      <c r="AG109" s="13" t="s">
        <v>22</v>
      </c>
      <c r="AH109" s="13" t="s">
        <v>22</v>
      </c>
      <c r="AI109" s="21" t="str">
        <f t="shared" si="6"/>
        <v>Yes</v>
      </c>
      <c r="AJ109" s="22">
        <f t="shared" si="7"/>
        <v>-0.54428571428571426</v>
      </c>
      <c r="AK109" s="21" t="s">
        <v>360</v>
      </c>
    </row>
    <row r="110" spans="1:37" x14ac:dyDescent="0.3">
      <c r="A110" t="str">
        <f>INDEX('T3 PCBs'!$A$4:$A$53,MATCH(B110,'T3 PCBs'!$B$4:$B$53,0))</f>
        <v>6</v>
      </c>
      <c r="B110" s="13" t="s">
        <v>207</v>
      </c>
      <c r="C110" s="13" t="s">
        <v>33</v>
      </c>
      <c r="D110" s="13" t="s">
        <v>208</v>
      </c>
      <c r="E110" s="13" t="s">
        <v>209</v>
      </c>
      <c r="F110" s="13" t="s">
        <v>210</v>
      </c>
      <c r="G110" s="13" t="s">
        <v>211</v>
      </c>
      <c r="H110" s="14">
        <v>38226</v>
      </c>
      <c r="I110" s="13" t="s">
        <v>304</v>
      </c>
      <c r="J110" s="15">
        <v>120</v>
      </c>
      <c r="K110" s="13" t="s">
        <v>19</v>
      </c>
      <c r="L110" s="13" t="s">
        <v>20</v>
      </c>
      <c r="M110" s="13" t="s">
        <v>21</v>
      </c>
      <c r="N110" s="13" t="s">
        <v>19</v>
      </c>
      <c r="O110" s="13" t="s">
        <v>19</v>
      </c>
      <c r="P110" s="13" t="s">
        <v>19</v>
      </c>
      <c r="Q110" s="13" t="s">
        <v>22</v>
      </c>
      <c r="R110" s="13" t="s">
        <v>22</v>
      </c>
      <c r="S110" s="13" t="s">
        <v>23</v>
      </c>
      <c r="T110" s="13" t="s">
        <v>212</v>
      </c>
      <c r="U110" s="13" t="s">
        <v>212</v>
      </c>
      <c r="V110" s="13" t="s">
        <v>212</v>
      </c>
      <c r="W110" s="13" t="s">
        <v>212</v>
      </c>
      <c r="X110" s="14">
        <v>43999.452777777777</v>
      </c>
      <c r="Y110" s="13" t="s">
        <v>304</v>
      </c>
      <c r="Z110" s="15">
        <v>33.6</v>
      </c>
      <c r="AA110" s="13" t="s">
        <v>25</v>
      </c>
      <c r="AB110" s="13" t="s">
        <v>20</v>
      </c>
      <c r="AC110" s="13" t="s">
        <v>21</v>
      </c>
      <c r="AD110" s="13" t="s">
        <v>19</v>
      </c>
      <c r="AE110" s="13" t="s">
        <v>19</v>
      </c>
      <c r="AF110" s="13" t="s">
        <v>19</v>
      </c>
      <c r="AG110" s="13" t="s">
        <v>22</v>
      </c>
      <c r="AH110" s="13" t="s">
        <v>22</v>
      </c>
      <c r="AI110" s="21" t="str">
        <f t="shared" si="6"/>
        <v>No</v>
      </c>
      <c r="AJ110" s="22">
        <f t="shared" si="7"/>
        <v>-0.72000000000000008</v>
      </c>
      <c r="AK110" s="21" t="s">
        <v>359</v>
      </c>
    </row>
    <row r="111" spans="1:37" x14ac:dyDescent="0.3">
      <c r="A111" t="str">
        <f>INDEX('T3 PCBs'!$A$4:$A$53,MATCH(B111,'T3 PCBs'!$B$4:$B$53,0))</f>
        <v>6</v>
      </c>
      <c r="B111" s="13" t="s">
        <v>207</v>
      </c>
      <c r="C111" s="13" t="s">
        <v>27</v>
      </c>
      <c r="D111" s="13" t="s">
        <v>213</v>
      </c>
      <c r="E111" s="13" t="s">
        <v>214</v>
      </c>
      <c r="F111" s="13" t="s">
        <v>215</v>
      </c>
      <c r="G111" s="13" t="s">
        <v>216</v>
      </c>
      <c r="H111" s="14">
        <v>38426</v>
      </c>
      <c r="I111" s="13" t="s">
        <v>304</v>
      </c>
      <c r="J111" s="15">
        <v>42</v>
      </c>
      <c r="K111" s="13" t="s">
        <v>19</v>
      </c>
      <c r="L111" s="13" t="s">
        <v>20</v>
      </c>
      <c r="M111" s="13" t="s">
        <v>21</v>
      </c>
      <c r="N111" s="13" t="s">
        <v>19</v>
      </c>
      <c r="O111" s="13" t="s">
        <v>19</v>
      </c>
      <c r="P111" s="13" t="s">
        <v>19</v>
      </c>
      <c r="Q111" s="13" t="s">
        <v>22</v>
      </c>
      <c r="R111" s="13" t="s">
        <v>22</v>
      </c>
      <c r="S111" s="13" t="s">
        <v>23</v>
      </c>
      <c r="T111" s="13" t="s">
        <v>212</v>
      </c>
      <c r="U111" s="13" t="s">
        <v>212</v>
      </c>
      <c r="V111" s="13" t="s">
        <v>212</v>
      </c>
      <c r="W111" s="13" t="s">
        <v>212</v>
      </c>
      <c r="X111" s="14">
        <v>43999.452777777777</v>
      </c>
      <c r="Y111" s="13" t="s">
        <v>304</v>
      </c>
      <c r="Z111" s="15">
        <v>33.6</v>
      </c>
      <c r="AA111" s="13" t="s">
        <v>25</v>
      </c>
      <c r="AB111" s="13" t="s">
        <v>20</v>
      </c>
      <c r="AC111" s="13" t="s">
        <v>21</v>
      </c>
      <c r="AD111" s="13" t="s">
        <v>19</v>
      </c>
      <c r="AE111" s="13" t="s">
        <v>19</v>
      </c>
      <c r="AF111" s="13" t="s">
        <v>19</v>
      </c>
      <c r="AG111" s="13" t="s">
        <v>22</v>
      </c>
      <c r="AH111" s="13" t="s">
        <v>22</v>
      </c>
      <c r="AI111" s="21" t="str">
        <f t="shared" si="6"/>
        <v>No</v>
      </c>
      <c r="AJ111" s="22">
        <f t="shared" si="7"/>
        <v>-0.19999999999999996</v>
      </c>
      <c r="AK111" s="21" t="s">
        <v>359</v>
      </c>
    </row>
    <row r="112" spans="1:37" x14ac:dyDescent="0.3">
      <c r="A112" t="str">
        <f>INDEX('T3 PCBs'!$A$4:$A$53,MATCH(B112,'T3 PCBs'!$B$4:$B$53,0))</f>
        <v>6</v>
      </c>
      <c r="B112" s="13" t="s">
        <v>217</v>
      </c>
      <c r="C112" s="13" t="s">
        <v>175</v>
      </c>
      <c r="D112" s="13" t="s">
        <v>218</v>
      </c>
      <c r="E112" s="13" t="s">
        <v>219</v>
      </c>
      <c r="F112" s="13" t="s">
        <v>220</v>
      </c>
      <c r="G112" s="13" t="s">
        <v>221</v>
      </c>
      <c r="H112" s="14">
        <v>35718.374305555553</v>
      </c>
      <c r="I112" s="13" t="s">
        <v>304</v>
      </c>
      <c r="J112" s="15">
        <v>61</v>
      </c>
      <c r="K112" s="13" t="s">
        <v>25</v>
      </c>
      <c r="L112" s="13" t="s">
        <v>20</v>
      </c>
      <c r="M112" s="13" t="s">
        <v>21</v>
      </c>
      <c r="N112" s="13" t="s">
        <v>19</v>
      </c>
      <c r="O112" s="13" t="s">
        <v>19</v>
      </c>
      <c r="P112" s="13" t="s">
        <v>19</v>
      </c>
      <c r="Q112" s="13" t="s">
        <v>22</v>
      </c>
      <c r="R112" s="13" t="s">
        <v>22</v>
      </c>
      <c r="S112" s="13" t="s">
        <v>23</v>
      </c>
      <c r="T112" s="13" t="s">
        <v>222</v>
      </c>
      <c r="U112" s="13" t="s">
        <v>222</v>
      </c>
      <c r="V112" s="13" t="s">
        <v>222</v>
      </c>
      <c r="W112" s="13" t="s">
        <v>222</v>
      </c>
      <c r="X112" s="14">
        <v>44000.5625</v>
      </c>
      <c r="Y112" s="13" t="s">
        <v>304</v>
      </c>
      <c r="Z112" s="15">
        <v>70.900000000000006</v>
      </c>
      <c r="AA112" s="13" t="s">
        <v>25</v>
      </c>
      <c r="AB112" s="13" t="s">
        <v>20</v>
      </c>
      <c r="AC112" s="13" t="s">
        <v>21</v>
      </c>
      <c r="AD112" s="13" t="s">
        <v>19</v>
      </c>
      <c r="AE112" s="13" t="s">
        <v>19</v>
      </c>
      <c r="AF112" s="13" t="s">
        <v>19</v>
      </c>
      <c r="AG112" s="13" t="s">
        <v>22</v>
      </c>
      <c r="AH112" s="13" t="s">
        <v>22</v>
      </c>
      <c r="AI112" s="21" t="str">
        <f t="shared" si="6"/>
        <v>No</v>
      </c>
      <c r="AJ112" s="22">
        <f t="shared" si="7"/>
        <v>0.16229508196721321</v>
      </c>
      <c r="AK112" s="21" t="s">
        <v>359</v>
      </c>
    </row>
    <row r="113" spans="1:37" x14ac:dyDescent="0.3">
      <c r="A113" t="str">
        <f>INDEX('T3 PCBs'!$A$4:$A$53,MATCH(B113,'T3 PCBs'!$B$4:$B$53,0))</f>
        <v>6</v>
      </c>
      <c r="B113" s="13" t="s">
        <v>223</v>
      </c>
      <c r="C113" s="13" t="s">
        <v>109</v>
      </c>
      <c r="D113" s="13" t="s">
        <v>224</v>
      </c>
      <c r="E113" s="13" t="s">
        <v>225</v>
      </c>
      <c r="F113" s="13" t="s">
        <v>226</v>
      </c>
      <c r="G113" s="13" t="s">
        <v>226</v>
      </c>
      <c r="H113" s="14">
        <v>40754.722222222219</v>
      </c>
      <c r="I113" s="13" t="s">
        <v>304</v>
      </c>
      <c r="J113" s="15">
        <v>2400</v>
      </c>
      <c r="K113" s="13" t="s">
        <v>25</v>
      </c>
      <c r="L113" s="13" t="s">
        <v>20</v>
      </c>
      <c r="M113" s="13" t="s">
        <v>21</v>
      </c>
      <c r="N113" s="13" t="s">
        <v>19</v>
      </c>
      <c r="O113" s="13" t="s">
        <v>19</v>
      </c>
      <c r="P113" s="13" t="s">
        <v>19</v>
      </c>
      <c r="Q113" s="13" t="s">
        <v>21</v>
      </c>
      <c r="R113" s="13" t="s">
        <v>21</v>
      </c>
      <c r="S113" s="13" t="s">
        <v>23</v>
      </c>
      <c r="T113" s="13" t="s">
        <v>227</v>
      </c>
      <c r="U113" s="13" t="s">
        <v>227</v>
      </c>
      <c r="V113" s="13" t="s">
        <v>227</v>
      </c>
      <c r="W113" s="13" t="s">
        <v>227</v>
      </c>
      <c r="X113" s="14">
        <v>44007.362500000003</v>
      </c>
      <c r="Y113" s="13" t="s">
        <v>304</v>
      </c>
      <c r="Z113" s="15">
        <v>1680</v>
      </c>
      <c r="AA113" s="13" t="s">
        <v>19</v>
      </c>
      <c r="AB113" s="13" t="s">
        <v>20</v>
      </c>
      <c r="AC113" s="13" t="s">
        <v>21</v>
      </c>
      <c r="AD113" s="13" t="s">
        <v>19</v>
      </c>
      <c r="AE113" s="13" t="s">
        <v>19</v>
      </c>
      <c r="AF113" s="13" t="s">
        <v>19</v>
      </c>
      <c r="AG113" s="13" t="s">
        <v>21</v>
      </c>
      <c r="AH113" s="13" t="s">
        <v>21</v>
      </c>
      <c r="AI113" s="21" t="str">
        <f t="shared" si="6"/>
        <v>Yes</v>
      </c>
      <c r="AJ113" s="22">
        <f t="shared" si="7"/>
        <v>-0.3</v>
      </c>
      <c r="AK113" s="21" t="s">
        <v>361</v>
      </c>
    </row>
    <row r="114" spans="1:37" x14ac:dyDescent="0.3">
      <c r="A114" t="str">
        <f>INDEX('T3 PCBs'!$A$4:$A$53,MATCH(B114,'T3 PCBs'!$B$4:$B$53,0))</f>
        <v>6</v>
      </c>
      <c r="B114" s="13" t="s">
        <v>228</v>
      </c>
      <c r="C114" s="13" t="s">
        <v>33</v>
      </c>
      <c r="D114" s="13" t="s">
        <v>229</v>
      </c>
      <c r="E114" s="13" t="s">
        <v>230</v>
      </c>
      <c r="F114" s="13" t="s">
        <v>231</v>
      </c>
      <c r="G114" s="13" t="s">
        <v>232</v>
      </c>
      <c r="H114" s="14">
        <v>38229</v>
      </c>
      <c r="I114" s="13" t="s">
        <v>304</v>
      </c>
      <c r="J114" s="15">
        <v>110</v>
      </c>
      <c r="K114" s="13" t="s">
        <v>19</v>
      </c>
      <c r="L114" s="13" t="s">
        <v>20</v>
      </c>
      <c r="M114" s="13" t="s">
        <v>21</v>
      </c>
      <c r="N114" s="13" t="s">
        <v>19</v>
      </c>
      <c r="O114" s="13" t="s">
        <v>19</v>
      </c>
      <c r="P114" s="13" t="s">
        <v>19</v>
      </c>
      <c r="Q114" s="13" t="s">
        <v>22</v>
      </c>
      <c r="R114" s="13" t="s">
        <v>22</v>
      </c>
      <c r="S114" s="13" t="s">
        <v>23</v>
      </c>
      <c r="T114" s="13" t="s">
        <v>233</v>
      </c>
      <c r="U114" s="13" t="s">
        <v>233</v>
      </c>
      <c r="V114" s="13" t="s">
        <v>233</v>
      </c>
      <c r="W114" s="13" t="s">
        <v>233</v>
      </c>
      <c r="X114" s="14">
        <v>44007.408333333333</v>
      </c>
      <c r="Y114" s="13" t="s">
        <v>304</v>
      </c>
      <c r="Z114" s="15">
        <v>42.2</v>
      </c>
      <c r="AA114" s="13" t="s">
        <v>19</v>
      </c>
      <c r="AB114" s="13" t="s">
        <v>20</v>
      </c>
      <c r="AC114" s="13" t="s">
        <v>21</v>
      </c>
      <c r="AD114" s="13" t="s">
        <v>19</v>
      </c>
      <c r="AE114" s="13" t="s">
        <v>19</v>
      </c>
      <c r="AF114" s="13" t="s">
        <v>19</v>
      </c>
      <c r="AG114" s="13" t="s">
        <v>22</v>
      </c>
      <c r="AH114" s="13" t="s">
        <v>22</v>
      </c>
      <c r="AI114" s="21" t="str">
        <f t="shared" si="6"/>
        <v>No</v>
      </c>
      <c r="AJ114" s="22">
        <f t="shared" si="7"/>
        <v>-0.61636363636363634</v>
      </c>
      <c r="AK114" s="21" t="s">
        <v>359</v>
      </c>
    </row>
    <row r="115" spans="1:37" x14ac:dyDescent="0.3">
      <c r="A115" t="str">
        <f>INDEX('T3 PCBs'!$A$4:$A$53,MATCH(B115,'T3 PCBs'!$B$4:$B$53,0))</f>
        <v>7</v>
      </c>
      <c r="B115" s="13" t="s">
        <v>234</v>
      </c>
      <c r="C115" s="13" t="s">
        <v>191</v>
      </c>
      <c r="D115" s="13" t="s">
        <v>241</v>
      </c>
      <c r="E115" s="13" t="s">
        <v>242</v>
      </c>
      <c r="F115" s="13" t="s">
        <v>241</v>
      </c>
      <c r="G115" s="13" t="s">
        <v>242</v>
      </c>
      <c r="H115" s="14">
        <v>40620.377083333333</v>
      </c>
      <c r="I115" s="13" t="s">
        <v>304</v>
      </c>
      <c r="J115" s="15">
        <v>92</v>
      </c>
      <c r="K115" s="13" t="s">
        <v>25</v>
      </c>
      <c r="L115" s="13" t="s">
        <v>20</v>
      </c>
      <c r="M115" s="13" t="s">
        <v>21</v>
      </c>
      <c r="N115" s="13" t="s">
        <v>19</v>
      </c>
      <c r="O115" s="13" t="s">
        <v>19</v>
      </c>
      <c r="P115" s="13" t="s">
        <v>19</v>
      </c>
      <c r="Q115" s="13" t="s">
        <v>22</v>
      </c>
      <c r="R115" s="13" t="s">
        <v>22</v>
      </c>
      <c r="S115" s="13" t="s">
        <v>23</v>
      </c>
      <c r="T115" s="13" t="s">
        <v>240</v>
      </c>
      <c r="U115" s="13" t="s">
        <v>240</v>
      </c>
      <c r="V115" s="13" t="s">
        <v>240</v>
      </c>
      <c r="W115" s="13" t="s">
        <v>240</v>
      </c>
      <c r="X115" s="14">
        <v>44005.425694444442</v>
      </c>
      <c r="Y115" s="13" t="s">
        <v>304</v>
      </c>
      <c r="Z115" s="15">
        <v>56.8</v>
      </c>
      <c r="AA115" s="13" t="s">
        <v>25</v>
      </c>
      <c r="AB115" s="13" t="s">
        <v>20</v>
      </c>
      <c r="AC115" s="13" t="s">
        <v>21</v>
      </c>
      <c r="AD115" s="13" t="s">
        <v>19</v>
      </c>
      <c r="AE115" s="13" t="s">
        <v>19</v>
      </c>
      <c r="AF115" s="13" t="s">
        <v>19</v>
      </c>
      <c r="AG115" s="13" t="s">
        <v>22</v>
      </c>
      <c r="AH115" s="13" t="s">
        <v>22</v>
      </c>
      <c r="AI115" s="21" t="str">
        <f t="shared" si="6"/>
        <v>No</v>
      </c>
      <c r="AJ115" s="22">
        <f t="shared" si="7"/>
        <v>-0.38260869565217392</v>
      </c>
      <c r="AK115" s="21" t="s">
        <v>359</v>
      </c>
    </row>
    <row r="116" spans="1:37" x14ac:dyDescent="0.3">
      <c r="A116" t="str">
        <f>INDEX('T3 PCBs'!$A$4:$A$53,MATCH(B116,'T3 PCBs'!$B$4:$B$53,0))</f>
        <v>7</v>
      </c>
      <c r="B116" s="13" t="s">
        <v>234</v>
      </c>
      <c r="C116" s="13" t="s">
        <v>235</v>
      </c>
      <c r="D116" s="13" t="s">
        <v>236</v>
      </c>
      <c r="E116" s="13" t="s">
        <v>237</v>
      </c>
      <c r="F116" s="13" t="s">
        <v>238</v>
      </c>
      <c r="G116" s="13" t="s">
        <v>239</v>
      </c>
      <c r="H116" s="14">
        <v>35039</v>
      </c>
      <c r="I116" s="13" t="s">
        <v>304</v>
      </c>
      <c r="J116" s="15">
        <v>110</v>
      </c>
      <c r="K116" s="13" t="s">
        <v>87</v>
      </c>
      <c r="L116" s="13" t="s">
        <v>20</v>
      </c>
      <c r="M116" s="13" t="s">
        <v>22</v>
      </c>
      <c r="N116" s="13" t="s">
        <v>19</v>
      </c>
      <c r="O116" s="13" t="s">
        <v>19</v>
      </c>
      <c r="P116" s="13" t="s">
        <v>19</v>
      </c>
      <c r="Q116" s="13" t="s">
        <v>22</v>
      </c>
      <c r="R116" s="13" t="s">
        <v>22</v>
      </c>
      <c r="S116" s="13" t="s">
        <v>23</v>
      </c>
      <c r="T116" s="13" t="s">
        <v>240</v>
      </c>
      <c r="U116" s="13" t="s">
        <v>240</v>
      </c>
      <c r="V116" s="13" t="s">
        <v>240</v>
      </c>
      <c r="W116" s="13" t="s">
        <v>240</v>
      </c>
      <c r="X116" s="14">
        <v>44005.425694444442</v>
      </c>
      <c r="Y116" s="13" t="s">
        <v>304</v>
      </c>
      <c r="Z116" s="15">
        <v>56.8</v>
      </c>
      <c r="AA116" s="13" t="s">
        <v>25</v>
      </c>
      <c r="AB116" s="13" t="s">
        <v>20</v>
      </c>
      <c r="AC116" s="13" t="s">
        <v>21</v>
      </c>
      <c r="AD116" s="13" t="s">
        <v>19</v>
      </c>
      <c r="AE116" s="13" t="s">
        <v>19</v>
      </c>
      <c r="AF116" s="13" t="s">
        <v>19</v>
      </c>
      <c r="AG116" s="13" t="s">
        <v>22</v>
      </c>
      <c r="AH116" s="13" t="s">
        <v>22</v>
      </c>
      <c r="AI116" s="21" t="str">
        <f t="shared" si="6"/>
        <v>No</v>
      </c>
      <c r="AJ116" s="22">
        <f t="shared" si="7"/>
        <v>-0.48363636363636364</v>
      </c>
      <c r="AK116" s="21" t="s">
        <v>359</v>
      </c>
    </row>
    <row r="117" spans="1:37" x14ac:dyDescent="0.3">
      <c r="A117" t="str">
        <f>INDEX('T3 PCBs'!$A$4:$A$53,MATCH(B117,'T3 PCBs'!$B$4:$B$53,0))</f>
        <v>7</v>
      </c>
      <c r="B117" s="13" t="s">
        <v>234</v>
      </c>
      <c r="C117" s="13" t="s">
        <v>235</v>
      </c>
      <c r="D117" s="13" t="s">
        <v>243</v>
      </c>
      <c r="E117" s="13" t="s">
        <v>244</v>
      </c>
      <c r="F117" s="13" t="s">
        <v>245</v>
      </c>
      <c r="G117" s="13" t="s">
        <v>246</v>
      </c>
      <c r="H117" s="14">
        <v>35039</v>
      </c>
      <c r="I117" s="13" t="s">
        <v>304</v>
      </c>
      <c r="J117" s="15">
        <v>100</v>
      </c>
      <c r="K117" s="13" t="s">
        <v>19</v>
      </c>
      <c r="L117" s="13" t="s">
        <v>20</v>
      </c>
      <c r="M117" s="13" t="s">
        <v>21</v>
      </c>
      <c r="N117" s="13" t="s">
        <v>19</v>
      </c>
      <c r="O117" s="13" t="s">
        <v>19</v>
      </c>
      <c r="P117" s="13" t="s">
        <v>19</v>
      </c>
      <c r="Q117" s="13" t="s">
        <v>22</v>
      </c>
      <c r="R117" s="13" t="s">
        <v>22</v>
      </c>
      <c r="S117" s="13" t="s">
        <v>23</v>
      </c>
      <c r="T117" s="13" t="s">
        <v>247</v>
      </c>
      <c r="U117" s="13" t="s">
        <v>247</v>
      </c>
      <c r="V117" s="13" t="s">
        <v>247</v>
      </c>
      <c r="W117" s="13" t="s">
        <v>247</v>
      </c>
      <c r="X117" s="14">
        <v>44006.46597222222</v>
      </c>
      <c r="Y117" s="13" t="s">
        <v>304</v>
      </c>
      <c r="Z117" s="15">
        <v>17.899999999999999</v>
      </c>
      <c r="AA117" s="13" t="s">
        <v>87</v>
      </c>
      <c r="AB117" s="13" t="s">
        <v>20</v>
      </c>
      <c r="AC117" s="13" t="s">
        <v>22</v>
      </c>
      <c r="AD117" s="13" t="s">
        <v>19</v>
      </c>
      <c r="AE117" s="13" t="s">
        <v>19</v>
      </c>
      <c r="AF117" s="13" t="s">
        <v>19</v>
      </c>
      <c r="AG117" s="13" t="s">
        <v>22</v>
      </c>
      <c r="AH117" s="13" t="s">
        <v>22</v>
      </c>
      <c r="AI117" s="21" t="str">
        <f t="shared" si="6"/>
        <v>No</v>
      </c>
      <c r="AJ117" s="22">
        <f t="shared" si="7"/>
        <v>-0.82099999999999995</v>
      </c>
      <c r="AK117" s="21" t="s">
        <v>359</v>
      </c>
    </row>
    <row r="118" spans="1:37" x14ac:dyDescent="0.3">
      <c r="A118" t="str">
        <f>INDEX('T3 PCBs'!$A$4:$A$53,MATCH(B118,'T3 PCBs'!$B$4:$B$53,0))</f>
        <v>7</v>
      </c>
      <c r="B118" s="13" t="s">
        <v>234</v>
      </c>
      <c r="C118" s="13" t="s">
        <v>235</v>
      </c>
      <c r="D118" s="13" t="s">
        <v>249</v>
      </c>
      <c r="E118" s="13" t="s">
        <v>250</v>
      </c>
      <c r="F118" s="13" t="s">
        <v>251</v>
      </c>
      <c r="G118" s="13" t="s">
        <v>252</v>
      </c>
      <c r="H118" s="14">
        <v>35039</v>
      </c>
      <c r="I118" s="13" t="s">
        <v>304</v>
      </c>
      <c r="J118" s="15">
        <v>110</v>
      </c>
      <c r="K118" s="13" t="s">
        <v>19</v>
      </c>
      <c r="L118" s="13" t="s">
        <v>20</v>
      </c>
      <c r="M118" s="13" t="s">
        <v>21</v>
      </c>
      <c r="N118" s="13" t="s">
        <v>19</v>
      </c>
      <c r="O118" s="13" t="s">
        <v>19</v>
      </c>
      <c r="P118" s="13" t="s">
        <v>19</v>
      </c>
      <c r="Q118" s="13" t="s">
        <v>22</v>
      </c>
      <c r="R118" s="13" t="s">
        <v>22</v>
      </c>
      <c r="S118" s="13" t="s">
        <v>23</v>
      </c>
      <c r="T118" s="13" t="s">
        <v>253</v>
      </c>
      <c r="U118" s="13" t="s">
        <v>253</v>
      </c>
      <c r="V118" s="13" t="s">
        <v>253</v>
      </c>
      <c r="W118" s="13" t="s">
        <v>253</v>
      </c>
      <c r="X118" s="14">
        <v>44005.443749999999</v>
      </c>
      <c r="Y118" s="13" t="s">
        <v>304</v>
      </c>
      <c r="Z118" s="15">
        <v>31</v>
      </c>
      <c r="AA118" s="13" t="s">
        <v>25</v>
      </c>
      <c r="AB118" s="13" t="s">
        <v>20</v>
      </c>
      <c r="AC118" s="13" t="s">
        <v>21</v>
      </c>
      <c r="AD118" s="13" t="s">
        <v>19</v>
      </c>
      <c r="AE118" s="13" t="s">
        <v>19</v>
      </c>
      <c r="AF118" s="13" t="s">
        <v>19</v>
      </c>
      <c r="AG118" s="13" t="s">
        <v>22</v>
      </c>
      <c r="AH118" s="13" t="s">
        <v>22</v>
      </c>
      <c r="AI118" s="21" t="str">
        <f t="shared" si="6"/>
        <v>No</v>
      </c>
      <c r="AJ118" s="22">
        <f t="shared" si="7"/>
        <v>-0.71818181818181814</v>
      </c>
      <c r="AK118" s="21" t="s">
        <v>359</v>
      </c>
    </row>
    <row r="119" spans="1:37" x14ac:dyDescent="0.3">
      <c r="A119" t="str">
        <f>INDEX('T3 PCBs'!$A$4:$A$53,MATCH(B119,'T3 PCBs'!$B$4:$B$53,0))</f>
        <v>7</v>
      </c>
      <c r="B119" s="13" t="s">
        <v>234</v>
      </c>
      <c r="C119" s="13" t="s">
        <v>235</v>
      </c>
      <c r="D119" s="13" t="s">
        <v>254</v>
      </c>
      <c r="E119" s="13" t="s">
        <v>255</v>
      </c>
      <c r="F119" s="13" t="s">
        <v>256</v>
      </c>
      <c r="G119" s="13" t="s">
        <v>257</v>
      </c>
      <c r="H119" s="14">
        <v>35038</v>
      </c>
      <c r="I119" s="13" t="s">
        <v>304</v>
      </c>
      <c r="J119" s="15">
        <v>227</v>
      </c>
      <c r="K119" s="13" t="s">
        <v>19</v>
      </c>
      <c r="L119" s="13" t="s">
        <v>20</v>
      </c>
      <c r="M119" s="13" t="s">
        <v>21</v>
      </c>
      <c r="N119" s="13" t="s">
        <v>19</v>
      </c>
      <c r="O119" s="13" t="s">
        <v>19</v>
      </c>
      <c r="P119" s="13" t="s">
        <v>19</v>
      </c>
      <c r="Q119" s="13" t="s">
        <v>22</v>
      </c>
      <c r="R119" s="13" t="s">
        <v>22</v>
      </c>
      <c r="S119" s="13" t="s">
        <v>23</v>
      </c>
      <c r="T119" s="13" t="s">
        <v>258</v>
      </c>
      <c r="U119" s="13" t="s">
        <v>258</v>
      </c>
      <c r="V119" s="13" t="s">
        <v>258</v>
      </c>
      <c r="W119" s="13" t="s">
        <v>258</v>
      </c>
      <c r="X119" s="14">
        <v>44006.48333333333</v>
      </c>
      <c r="Y119" s="13" t="s">
        <v>304</v>
      </c>
      <c r="Z119" s="15">
        <v>17.3</v>
      </c>
      <c r="AA119" s="13" t="s">
        <v>25</v>
      </c>
      <c r="AB119" s="13" t="s">
        <v>20</v>
      </c>
      <c r="AC119" s="13" t="s">
        <v>21</v>
      </c>
      <c r="AD119" s="13" t="s">
        <v>19</v>
      </c>
      <c r="AE119" s="13" t="s">
        <v>19</v>
      </c>
      <c r="AF119" s="13" t="s">
        <v>19</v>
      </c>
      <c r="AG119" s="13" t="s">
        <v>22</v>
      </c>
      <c r="AH119" s="13" t="s">
        <v>22</v>
      </c>
      <c r="AI119" s="21" t="str">
        <f t="shared" si="6"/>
        <v>No</v>
      </c>
      <c r="AJ119" s="22">
        <f t="shared" si="7"/>
        <v>-0.92378854625550655</v>
      </c>
      <c r="AK119" s="21" t="s">
        <v>359</v>
      </c>
    </row>
    <row r="120" spans="1:37" x14ac:dyDescent="0.3">
      <c r="A120" t="str">
        <f>INDEX('T3 PCBs'!$A$4:$A$53,MATCH(B120,'T3 PCBs'!$B$4:$B$53,0))</f>
        <v>7</v>
      </c>
      <c r="B120" s="13" t="s">
        <v>234</v>
      </c>
      <c r="C120" s="13" t="s">
        <v>27</v>
      </c>
      <c r="D120" s="13" t="s">
        <v>259</v>
      </c>
      <c r="E120" s="13" t="s">
        <v>260</v>
      </c>
      <c r="F120" s="13" t="s">
        <v>261</v>
      </c>
      <c r="G120" s="13" t="s">
        <v>262</v>
      </c>
      <c r="H120" s="14">
        <v>38426</v>
      </c>
      <c r="I120" s="13" t="s">
        <v>304</v>
      </c>
      <c r="J120" s="15">
        <v>170</v>
      </c>
      <c r="K120" s="13" t="s">
        <v>25</v>
      </c>
      <c r="L120" s="13" t="s">
        <v>20</v>
      </c>
      <c r="M120" s="13" t="s">
        <v>21</v>
      </c>
      <c r="N120" s="13" t="s">
        <v>19</v>
      </c>
      <c r="O120" s="13" t="s">
        <v>19</v>
      </c>
      <c r="P120" s="13" t="s">
        <v>19</v>
      </c>
      <c r="Q120" s="13" t="s">
        <v>22</v>
      </c>
      <c r="R120" s="13" t="s">
        <v>22</v>
      </c>
      <c r="S120" s="13" t="s">
        <v>23</v>
      </c>
      <c r="T120" s="13" t="s">
        <v>263</v>
      </c>
      <c r="U120" s="13" t="s">
        <v>263</v>
      </c>
      <c r="V120" s="13" t="s">
        <v>263</v>
      </c>
      <c r="W120" s="13" t="s">
        <v>263</v>
      </c>
      <c r="X120" s="14">
        <v>44004.440972222219</v>
      </c>
      <c r="Y120" s="13" t="s">
        <v>304</v>
      </c>
      <c r="Z120" s="15">
        <v>47.3</v>
      </c>
      <c r="AA120" s="13" t="s">
        <v>25</v>
      </c>
      <c r="AB120" s="13" t="s">
        <v>20</v>
      </c>
      <c r="AC120" s="13" t="s">
        <v>21</v>
      </c>
      <c r="AD120" s="13" t="s">
        <v>19</v>
      </c>
      <c r="AE120" s="13" t="s">
        <v>19</v>
      </c>
      <c r="AF120" s="13" t="s">
        <v>19</v>
      </c>
      <c r="AG120" s="13" t="s">
        <v>22</v>
      </c>
      <c r="AH120" s="13" t="s">
        <v>22</v>
      </c>
      <c r="AI120" s="21" t="str">
        <f t="shared" si="6"/>
        <v>No</v>
      </c>
      <c r="AJ120" s="22">
        <f t="shared" si="7"/>
        <v>-0.72176470588235297</v>
      </c>
      <c r="AK120" s="21" t="s">
        <v>359</v>
      </c>
    </row>
    <row r="121" spans="1:37" x14ac:dyDescent="0.3">
      <c r="A121" t="str">
        <f>INDEX('T3 PCBs'!$A$4:$A$53,MATCH(B121,'T3 PCBs'!$B$4:$B$53,0))</f>
        <v>7</v>
      </c>
      <c r="B121" s="13" t="s">
        <v>234</v>
      </c>
      <c r="C121" s="13" t="s">
        <v>270</v>
      </c>
      <c r="D121" s="13" t="s">
        <v>271</v>
      </c>
      <c r="E121" s="13" t="s">
        <v>272</v>
      </c>
      <c r="F121" s="13" t="s">
        <v>273</v>
      </c>
      <c r="G121" s="13" t="s">
        <v>274</v>
      </c>
      <c r="H121" s="14">
        <v>34568</v>
      </c>
      <c r="I121" s="13" t="s">
        <v>304</v>
      </c>
      <c r="J121" s="15">
        <v>428</v>
      </c>
      <c r="K121" s="13" t="s">
        <v>25</v>
      </c>
      <c r="L121" s="13" t="s">
        <v>20</v>
      </c>
      <c r="M121" s="13" t="s">
        <v>21</v>
      </c>
      <c r="N121" s="13" t="s">
        <v>19</v>
      </c>
      <c r="O121" s="13" t="s">
        <v>19</v>
      </c>
      <c r="P121" s="13" t="s">
        <v>19</v>
      </c>
      <c r="Q121" s="13" t="s">
        <v>22</v>
      </c>
      <c r="R121" s="13" t="s">
        <v>22</v>
      </c>
      <c r="S121" s="13" t="s">
        <v>23</v>
      </c>
      <c r="T121" s="13" t="s">
        <v>275</v>
      </c>
      <c r="U121" s="13" t="s">
        <v>275</v>
      </c>
      <c r="V121" s="13" t="s">
        <v>275</v>
      </c>
      <c r="W121" s="13" t="s">
        <v>275</v>
      </c>
      <c r="X121" s="14">
        <v>44012.311805555553</v>
      </c>
      <c r="Y121" s="13" t="s">
        <v>304</v>
      </c>
      <c r="Z121" s="15">
        <v>536</v>
      </c>
      <c r="AA121" s="13" t="s">
        <v>19</v>
      </c>
      <c r="AB121" s="13" t="s">
        <v>20</v>
      </c>
      <c r="AC121" s="13" t="s">
        <v>21</v>
      </c>
      <c r="AD121" s="13" t="s">
        <v>19</v>
      </c>
      <c r="AE121" s="13" t="s">
        <v>19</v>
      </c>
      <c r="AF121" s="13" t="s">
        <v>19</v>
      </c>
      <c r="AG121" s="13" t="s">
        <v>22</v>
      </c>
      <c r="AH121" s="13" t="s">
        <v>22</v>
      </c>
      <c r="AI121" s="21" t="str">
        <f t="shared" si="6"/>
        <v>No</v>
      </c>
      <c r="AJ121" s="22">
        <f t="shared" si="7"/>
        <v>0.25233644859813081</v>
      </c>
      <c r="AK121" s="21" t="s">
        <v>359</v>
      </c>
    </row>
    <row r="122" spans="1:37" x14ac:dyDescent="0.3">
      <c r="A122" t="str">
        <f>INDEX('T3 PCBs'!$A$4:$A$53,MATCH(B122,'T3 PCBs'!$B$4:$B$53,0))</f>
        <v>7</v>
      </c>
      <c r="B122" s="13" t="s">
        <v>276</v>
      </c>
      <c r="C122" s="13" t="s">
        <v>270</v>
      </c>
      <c r="D122" s="13" t="s">
        <v>277</v>
      </c>
      <c r="E122" s="13" t="s">
        <v>278</v>
      </c>
      <c r="F122" s="13" t="s">
        <v>279</v>
      </c>
      <c r="G122" s="13" t="s">
        <v>280</v>
      </c>
      <c r="H122" s="14">
        <v>34564</v>
      </c>
      <c r="I122" s="13" t="s">
        <v>304</v>
      </c>
      <c r="J122" s="15">
        <v>1060</v>
      </c>
      <c r="K122" s="13" t="s">
        <v>25</v>
      </c>
      <c r="L122" s="13" t="s">
        <v>20</v>
      </c>
      <c r="M122" s="13" t="s">
        <v>21</v>
      </c>
      <c r="N122" s="13" t="s">
        <v>19</v>
      </c>
      <c r="O122" s="13" t="s">
        <v>19</v>
      </c>
      <c r="P122" s="13" t="s">
        <v>19</v>
      </c>
      <c r="Q122" s="13" t="s">
        <v>21</v>
      </c>
      <c r="R122" s="13" t="s">
        <v>21</v>
      </c>
      <c r="S122" s="13" t="s">
        <v>23</v>
      </c>
      <c r="T122" s="13" t="s">
        <v>281</v>
      </c>
      <c r="U122" s="13" t="s">
        <v>281</v>
      </c>
      <c r="V122" s="13" t="s">
        <v>281</v>
      </c>
      <c r="W122" s="13" t="s">
        <v>281</v>
      </c>
      <c r="X122" s="14">
        <v>43999.482638888891</v>
      </c>
      <c r="Y122" s="13" t="s">
        <v>304</v>
      </c>
      <c r="Z122" s="15">
        <v>45.7</v>
      </c>
      <c r="AA122" s="13" t="s">
        <v>25</v>
      </c>
      <c r="AB122" s="13" t="s">
        <v>20</v>
      </c>
      <c r="AC122" s="13" t="s">
        <v>21</v>
      </c>
      <c r="AD122" s="13" t="s">
        <v>19</v>
      </c>
      <c r="AE122" s="13" t="s">
        <v>19</v>
      </c>
      <c r="AF122" s="13" t="s">
        <v>19</v>
      </c>
      <c r="AG122" s="13" t="s">
        <v>22</v>
      </c>
      <c r="AH122" s="13" t="s">
        <v>22</v>
      </c>
      <c r="AI122" s="21" t="str">
        <f t="shared" si="6"/>
        <v>Yes</v>
      </c>
      <c r="AJ122" s="22">
        <f t="shared" si="7"/>
        <v>-0.95688679245283015</v>
      </c>
      <c r="AK122" s="21" t="s">
        <v>360</v>
      </c>
    </row>
    <row r="123" spans="1:37" x14ac:dyDescent="0.3">
      <c r="A123" t="str">
        <f>INDEX('T3 PCBs'!$A$4:$A$53,MATCH(B123,'T3 PCBs'!$B$4:$B$53,0))</f>
        <v>1</v>
      </c>
      <c r="B123" s="13" t="s">
        <v>13</v>
      </c>
      <c r="C123" s="13" t="s">
        <v>14</v>
      </c>
      <c r="D123" s="13" t="s">
        <v>15</v>
      </c>
      <c r="E123" s="13" t="s">
        <v>16</v>
      </c>
      <c r="F123" s="13" t="s">
        <v>17</v>
      </c>
      <c r="G123" s="13" t="s">
        <v>17</v>
      </c>
      <c r="H123" s="14">
        <v>42081</v>
      </c>
      <c r="I123" s="13" t="s">
        <v>18</v>
      </c>
      <c r="J123" s="15">
        <v>250</v>
      </c>
      <c r="K123" s="13" t="s">
        <v>19</v>
      </c>
      <c r="L123" s="13" t="s">
        <v>20</v>
      </c>
      <c r="M123" s="13" t="s">
        <v>21</v>
      </c>
      <c r="N123" s="13" t="s">
        <v>21</v>
      </c>
      <c r="O123" s="13" t="s">
        <v>22</v>
      </c>
      <c r="P123" s="13" t="s">
        <v>21</v>
      </c>
      <c r="Q123" s="13"/>
      <c r="R123" s="13"/>
      <c r="S123" s="13" t="s">
        <v>23</v>
      </c>
      <c r="T123" s="13" t="s">
        <v>24</v>
      </c>
      <c r="U123" s="13" t="s">
        <v>24</v>
      </c>
      <c r="V123" s="13" t="s">
        <v>24</v>
      </c>
      <c r="W123" s="13" t="s">
        <v>24</v>
      </c>
      <c r="X123" s="14">
        <v>43987.457638888889</v>
      </c>
      <c r="Y123" s="13" t="s">
        <v>18</v>
      </c>
      <c r="Z123" s="15">
        <v>107.6</v>
      </c>
      <c r="AA123" s="13" t="s">
        <v>25</v>
      </c>
      <c r="AB123" s="13" t="s">
        <v>20</v>
      </c>
      <c r="AC123" s="13" t="s">
        <v>21</v>
      </c>
      <c r="AD123" s="13" t="s">
        <v>22</v>
      </c>
      <c r="AE123" s="13" t="s">
        <v>22</v>
      </c>
      <c r="AF123" s="13" t="s">
        <v>22</v>
      </c>
      <c r="AG123" s="13"/>
      <c r="AH123" s="13"/>
      <c r="AI123" s="21" t="str">
        <f t="shared" ref="AI123:AI154" si="8">IF(OR(P123="Yes",AF123="Yes"),"Yes","No")</f>
        <v>Yes</v>
      </c>
      <c r="AJ123" s="22">
        <f t="shared" si="7"/>
        <v>-0.5696</v>
      </c>
      <c r="AK123" s="21" t="s">
        <v>360</v>
      </c>
    </row>
    <row r="124" spans="1:37" x14ac:dyDescent="0.3">
      <c r="A124" t="str">
        <f>INDEX('T3 PCBs'!$A$4:$A$53,MATCH(B124,'T3 PCBs'!$B$4:$B$53,0))</f>
        <v>1</v>
      </c>
      <c r="B124" s="13" t="s">
        <v>26</v>
      </c>
      <c r="C124" s="13" t="s">
        <v>27</v>
      </c>
      <c r="D124" s="13" t="s">
        <v>28</v>
      </c>
      <c r="E124" s="13" t="s">
        <v>29</v>
      </c>
      <c r="F124" s="13" t="s">
        <v>30</v>
      </c>
      <c r="G124" s="13" t="s">
        <v>31</v>
      </c>
      <c r="H124" s="14">
        <v>38429</v>
      </c>
      <c r="I124" s="13" t="s">
        <v>18</v>
      </c>
      <c r="J124" s="15">
        <v>104</v>
      </c>
      <c r="K124" s="13" t="s">
        <v>19</v>
      </c>
      <c r="L124" s="13" t="s">
        <v>20</v>
      </c>
      <c r="M124" s="13" t="s">
        <v>21</v>
      </c>
      <c r="N124" s="13" t="s">
        <v>22</v>
      </c>
      <c r="O124" s="13" t="s">
        <v>22</v>
      </c>
      <c r="P124" s="13" t="s">
        <v>22</v>
      </c>
      <c r="Q124" s="13"/>
      <c r="R124" s="13"/>
      <c r="S124" s="13" t="s">
        <v>23</v>
      </c>
      <c r="T124" s="13" t="s">
        <v>32</v>
      </c>
      <c r="U124" s="13" t="s">
        <v>32</v>
      </c>
      <c r="V124" s="13" t="s">
        <v>32</v>
      </c>
      <c r="W124" s="13" t="s">
        <v>32</v>
      </c>
      <c r="X124" s="14">
        <v>43992.484027777777</v>
      </c>
      <c r="Y124" s="13" t="s">
        <v>18</v>
      </c>
      <c r="Z124" s="15">
        <v>88.8</v>
      </c>
      <c r="AA124" s="13" t="s">
        <v>25</v>
      </c>
      <c r="AB124" s="13" t="s">
        <v>20</v>
      </c>
      <c r="AC124" s="13" t="s">
        <v>21</v>
      </c>
      <c r="AD124" s="13" t="s">
        <v>22</v>
      </c>
      <c r="AE124" s="13" t="s">
        <v>22</v>
      </c>
      <c r="AF124" s="13" t="s">
        <v>22</v>
      </c>
      <c r="AG124" s="13"/>
      <c r="AH124" s="13"/>
      <c r="AI124" s="21" t="str">
        <f t="shared" si="8"/>
        <v>No</v>
      </c>
      <c r="AJ124" s="22">
        <f t="shared" si="7"/>
        <v>-0.14615384615384619</v>
      </c>
      <c r="AK124" s="21" t="s">
        <v>359</v>
      </c>
    </row>
    <row r="125" spans="1:37" x14ac:dyDescent="0.3">
      <c r="A125" t="str">
        <f>INDEX('T3 PCBs'!$A$4:$A$53,MATCH(B125,'T3 PCBs'!$B$4:$B$53,0))</f>
        <v>1</v>
      </c>
      <c r="B125" s="13" t="s">
        <v>26</v>
      </c>
      <c r="C125" s="13" t="s">
        <v>33</v>
      </c>
      <c r="D125" s="13" t="s">
        <v>34</v>
      </c>
      <c r="E125" s="13" t="s">
        <v>35</v>
      </c>
      <c r="F125" s="13" t="s">
        <v>36</v>
      </c>
      <c r="G125" s="13" t="s">
        <v>37</v>
      </c>
      <c r="H125" s="14">
        <v>38229</v>
      </c>
      <c r="I125" s="13" t="s">
        <v>18</v>
      </c>
      <c r="J125" s="15">
        <v>61</v>
      </c>
      <c r="K125" s="13" t="s">
        <v>19</v>
      </c>
      <c r="L125" s="13" t="s">
        <v>20</v>
      </c>
      <c r="M125" s="13" t="s">
        <v>21</v>
      </c>
      <c r="N125" s="13" t="s">
        <v>22</v>
      </c>
      <c r="O125" s="13" t="s">
        <v>22</v>
      </c>
      <c r="P125" s="13" t="s">
        <v>22</v>
      </c>
      <c r="Q125" s="13"/>
      <c r="R125" s="13"/>
      <c r="S125" s="13" t="s">
        <v>23</v>
      </c>
      <c r="T125" s="13" t="s">
        <v>32</v>
      </c>
      <c r="U125" s="13" t="s">
        <v>32</v>
      </c>
      <c r="V125" s="13" t="s">
        <v>32</v>
      </c>
      <c r="W125" s="13" t="s">
        <v>32</v>
      </c>
      <c r="X125" s="14">
        <v>43992.484027777777</v>
      </c>
      <c r="Y125" s="13" t="s">
        <v>18</v>
      </c>
      <c r="Z125" s="15">
        <v>88.8</v>
      </c>
      <c r="AA125" s="13" t="s">
        <v>25</v>
      </c>
      <c r="AB125" s="13" t="s">
        <v>20</v>
      </c>
      <c r="AC125" s="13" t="s">
        <v>21</v>
      </c>
      <c r="AD125" s="13" t="s">
        <v>22</v>
      </c>
      <c r="AE125" s="13" t="s">
        <v>22</v>
      </c>
      <c r="AF125" s="13" t="s">
        <v>22</v>
      </c>
      <c r="AG125" s="13"/>
      <c r="AH125" s="13"/>
      <c r="AI125" s="21" t="str">
        <f t="shared" si="8"/>
        <v>No</v>
      </c>
      <c r="AJ125" s="22">
        <f t="shared" si="7"/>
        <v>0.45573770491803273</v>
      </c>
      <c r="AK125" s="21" t="s">
        <v>359</v>
      </c>
    </row>
    <row r="126" spans="1:37" x14ac:dyDescent="0.3">
      <c r="A126" t="str">
        <f>INDEX('T3 PCBs'!$A$4:$A$53,MATCH(B126,'T3 PCBs'!$B$4:$B$53,0))</f>
        <v>1</v>
      </c>
      <c r="B126" s="13" t="s">
        <v>26</v>
      </c>
      <c r="C126" s="13" t="s">
        <v>38</v>
      </c>
      <c r="D126" s="13" t="s">
        <v>39</v>
      </c>
      <c r="E126" s="13" t="s">
        <v>40</v>
      </c>
      <c r="F126" s="13" t="s">
        <v>41</v>
      </c>
      <c r="G126" s="13" t="s">
        <v>42</v>
      </c>
      <c r="H126" s="14">
        <v>35157</v>
      </c>
      <c r="I126" s="13" t="s">
        <v>18</v>
      </c>
      <c r="J126" s="15">
        <v>270</v>
      </c>
      <c r="K126" s="13" t="s">
        <v>19</v>
      </c>
      <c r="L126" s="13" t="s">
        <v>20</v>
      </c>
      <c r="M126" s="13" t="s">
        <v>21</v>
      </c>
      <c r="N126" s="13" t="s">
        <v>21</v>
      </c>
      <c r="O126" s="13" t="s">
        <v>22</v>
      </c>
      <c r="P126" s="13" t="s">
        <v>21</v>
      </c>
      <c r="Q126" s="13"/>
      <c r="R126" s="13"/>
      <c r="S126" s="13" t="s">
        <v>23</v>
      </c>
      <c r="T126" s="13" t="s">
        <v>43</v>
      </c>
      <c r="U126" s="13" t="s">
        <v>43</v>
      </c>
      <c r="V126" s="13" t="s">
        <v>43</v>
      </c>
      <c r="W126" s="13" t="s">
        <v>43</v>
      </c>
      <c r="X126" s="14">
        <v>43987.480555555558</v>
      </c>
      <c r="Y126" s="13" t="s">
        <v>18</v>
      </c>
      <c r="Z126" s="15">
        <v>89.8</v>
      </c>
      <c r="AA126" s="13" t="s">
        <v>25</v>
      </c>
      <c r="AB126" s="13" t="s">
        <v>20</v>
      </c>
      <c r="AC126" s="13" t="s">
        <v>21</v>
      </c>
      <c r="AD126" s="13" t="s">
        <v>22</v>
      </c>
      <c r="AE126" s="13" t="s">
        <v>22</v>
      </c>
      <c r="AF126" s="13" t="s">
        <v>22</v>
      </c>
      <c r="AG126" s="13"/>
      <c r="AH126" s="13"/>
      <c r="AI126" s="21" t="str">
        <f t="shared" si="8"/>
        <v>Yes</v>
      </c>
      <c r="AJ126" s="22">
        <f t="shared" si="7"/>
        <v>-0.66740740740740734</v>
      </c>
      <c r="AK126" s="21" t="s">
        <v>360</v>
      </c>
    </row>
    <row r="127" spans="1:37" x14ac:dyDescent="0.3">
      <c r="A127" t="str">
        <f>INDEX('T3 PCBs'!$A$4:$A$53,MATCH(B127,'T3 PCBs'!$B$4:$B$53,0))</f>
        <v>1</v>
      </c>
      <c r="B127" s="13" t="s">
        <v>26</v>
      </c>
      <c r="C127" s="13" t="s">
        <v>14</v>
      </c>
      <c r="D127" s="13" t="s">
        <v>44</v>
      </c>
      <c r="E127" s="13" t="s">
        <v>45</v>
      </c>
      <c r="F127" s="13" t="s">
        <v>46</v>
      </c>
      <c r="G127" s="13" t="s">
        <v>46</v>
      </c>
      <c r="H127" s="14">
        <v>42081</v>
      </c>
      <c r="I127" s="13" t="s">
        <v>18</v>
      </c>
      <c r="J127" s="15">
        <v>143</v>
      </c>
      <c r="K127" s="13" t="s">
        <v>25</v>
      </c>
      <c r="L127" s="13" t="s">
        <v>20</v>
      </c>
      <c r="M127" s="13" t="s">
        <v>21</v>
      </c>
      <c r="N127" s="13" t="s">
        <v>21</v>
      </c>
      <c r="O127" s="13" t="s">
        <v>22</v>
      </c>
      <c r="P127" s="13" t="s">
        <v>21</v>
      </c>
      <c r="Q127" s="13"/>
      <c r="R127" s="13"/>
      <c r="S127" s="13" t="s">
        <v>23</v>
      </c>
      <c r="T127" s="13" t="s">
        <v>47</v>
      </c>
      <c r="U127" s="13" t="s">
        <v>47</v>
      </c>
      <c r="V127" s="13" t="s">
        <v>47</v>
      </c>
      <c r="W127" s="13" t="s">
        <v>47</v>
      </c>
      <c r="X127" s="14">
        <v>43993.386111111111</v>
      </c>
      <c r="Y127" s="13" t="s">
        <v>18</v>
      </c>
      <c r="Z127" s="15">
        <v>15.5</v>
      </c>
      <c r="AA127" s="13" t="s">
        <v>25</v>
      </c>
      <c r="AB127" s="13" t="s">
        <v>20</v>
      </c>
      <c r="AC127" s="13" t="s">
        <v>21</v>
      </c>
      <c r="AD127" s="13" t="s">
        <v>22</v>
      </c>
      <c r="AE127" s="13" t="s">
        <v>22</v>
      </c>
      <c r="AF127" s="13" t="s">
        <v>22</v>
      </c>
      <c r="AG127" s="13"/>
      <c r="AH127" s="13"/>
      <c r="AI127" s="21" t="str">
        <f t="shared" si="8"/>
        <v>Yes</v>
      </c>
      <c r="AJ127" s="22">
        <f t="shared" si="7"/>
        <v>-0.89160839160839156</v>
      </c>
      <c r="AK127" s="21" t="s">
        <v>360</v>
      </c>
    </row>
    <row r="128" spans="1:37" x14ac:dyDescent="0.3">
      <c r="A128" t="str">
        <f>INDEX('T3 PCBs'!$A$4:$A$53,MATCH(B128,'T3 PCBs'!$B$4:$B$53,0))</f>
        <v>1</v>
      </c>
      <c r="B128" s="13" t="s">
        <v>26</v>
      </c>
      <c r="C128" s="13" t="s">
        <v>14</v>
      </c>
      <c r="D128" s="13" t="s">
        <v>48</v>
      </c>
      <c r="E128" s="13" t="s">
        <v>49</v>
      </c>
      <c r="F128" s="13" t="s">
        <v>50</v>
      </c>
      <c r="G128" s="13" t="s">
        <v>50</v>
      </c>
      <c r="H128" s="14">
        <v>42082</v>
      </c>
      <c r="I128" s="13" t="s">
        <v>18</v>
      </c>
      <c r="J128" s="15">
        <v>600</v>
      </c>
      <c r="K128" s="13" t="s">
        <v>19</v>
      </c>
      <c r="L128" s="13" t="s">
        <v>20</v>
      </c>
      <c r="M128" s="13" t="s">
        <v>21</v>
      </c>
      <c r="N128" s="13" t="s">
        <v>21</v>
      </c>
      <c r="O128" s="13" t="s">
        <v>22</v>
      </c>
      <c r="P128" s="13" t="s">
        <v>21</v>
      </c>
      <c r="Q128" s="13"/>
      <c r="R128" s="13"/>
      <c r="S128" s="13" t="s">
        <v>23</v>
      </c>
      <c r="T128" s="13" t="s">
        <v>51</v>
      </c>
      <c r="U128" s="13" t="s">
        <v>51</v>
      </c>
      <c r="V128" s="13" t="s">
        <v>51</v>
      </c>
      <c r="W128" s="13" t="s">
        <v>51</v>
      </c>
      <c r="X128" s="14">
        <v>43987.561805555553</v>
      </c>
      <c r="Y128" s="13" t="s">
        <v>18</v>
      </c>
      <c r="Z128" s="15">
        <v>113.9</v>
      </c>
      <c r="AA128" s="13" t="s">
        <v>25</v>
      </c>
      <c r="AB128" s="13" t="s">
        <v>20</v>
      </c>
      <c r="AC128" s="13" t="s">
        <v>21</v>
      </c>
      <c r="AD128" s="13" t="s">
        <v>22</v>
      </c>
      <c r="AE128" s="13" t="s">
        <v>22</v>
      </c>
      <c r="AF128" s="13" t="s">
        <v>22</v>
      </c>
      <c r="AG128" s="13"/>
      <c r="AH128" s="13"/>
      <c r="AI128" s="21" t="str">
        <f t="shared" si="8"/>
        <v>Yes</v>
      </c>
      <c r="AJ128" s="22">
        <f t="shared" si="7"/>
        <v>-0.8101666666666667</v>
      </c>
      <c r="AK128" s="21" t="s">
        <v>360</v>
      </c>
    </row>
    <row r="129" spans="1:37" x14ac:dyDescent="0.3">
      <c r="A129" t="str">
        <f>INDEX('T3 PCBs'!$A$4:$A$53,MATCH(B129,'T3 PCBs'!$B$4:$B$53,0))</f>
        <v>1</v>
      </c>
      <c r="B129" s="13" t="s">
        <v>52</v>
      </c>
      <c r="C129" s="13" t="s">
        <v>14</v>
      </c>
      <c r="D129" s="13" t="s">
        <v>53</v>
      </c>
      <c r="E129" s="13" t="s">
        <v>54</v>
      </c>
      <c r="F129" s="13" t="s">
        <v>55</v>
      </c>
      <c r="G129" s="13" t="s">
        <v>55</v>
      </c>
      <c r="H129" s="14">
        <v>42081</v>
      </c>
      <c r="I129" s="13" t="s">
        <v>18</v>
      </c>
      <c r="J129" s="15">
        <v>139</v>
      </c>
      <c r="K129" s="13" t="s">
        <v>25</v>
      </c>
      <c r="L129" s="13" t="s">
        <v>20</v>
      </c>
      <c r="M129" s="13" t="s">
        <v>21</v>
      </c>
      <c r="N129" s="13" t="s">
        <v>22</v>
      </c>
      <c r="O129" s="13" t="s">
        <v>22</v>
      </c>
      <c r="P129" s="13" t="s">
        <v>22</v>
      </c>
      <c r="Q129" s="13"/>
      <c r="R129" s="13"/>
      <c r="S129" s="13" t="s">
        <v>23</v>
      </c>
      <c r="T129" s="13" t="s">
        <v>56</v>
      </c>
      <c r="U129" s="13" t="s">
        <v>56</v>
      </c>
      <c r="V129" s="13" t="s">
        <v>56</v>
      </c>
      <c r="W129" s="13" t="s">
        <v>56</v>
      </c>
      <c r="X129" s="14">
        <v>43992.536111111112</v>
      </c>
      <c r="Y129" s="13" t="s">
        <v>18</v>
      </c>
      <c r="Z129" s="15">
        <v>132.6</v>
      </c>
      <c r="AA129" s="13" t="s">
        <v>25</v>
      </c>
      <c r="AB129" s="13" t="s">
        <v>20</v>
      </c>
      <c r="AC129" s="13" t="s">
        <v>21</v>
      </c>
      <c r="AD129" s="13" t="s">
        <v>22</v>
      </c>
      <c r="AE129" s="13" t="s">
        <v>22</v>
      </c>
      <c r="AF129" s="13" t="s">
        <v>22</v>
      </c>
      <c r="AG129" s="13"/>
      <c r="AH129" s="13"/>
      <c r="AI129" s="21" t="str">
        <f t="shared" si="8"/>
        <v>No</v>
      </c>
      <c r="AJ129" s="22">
        <f t="shared" si="7"/>
        <v>-4.6043165467625942E-2</v>
      </c>
      <c r="AK129" s="21" t="s">
        <v>359</v>
      </c>
    </row>
    <row r="130" spans="1:37" x14ac:dyDescent="0.3">
      <c r="A130" t="str">
        <f>INDEX('T3 PCBs'!$A$4:$A$53,MATCH(B130,'T3 PCBs'!$B$4:$B$53,0))</f>
        <v>1</v>
      </c>
      <c r="B130" s="13" t="s">
        <v>52</v>
      </c>
      <c r="C130" s="13" t="s">
        <v>57</v>
      </c>
      <c r="D130" s="13" t="s">
        <v>58</v>
      </c>
      <c r="E130" s="13" t="s">
        <v>59</v>
      </c>
      <c r="F130" s="13" t="s">
        <v>60</v>
      </c>
      <c r="G130" s="13" t="s">
        <v>61</v>
      </c>
      <c r="H130" s="14">
        <v>36034</v>
      </c>
      <c r="I130" s="13" t="s">
        <v>18</v>
      </c>
      <c r="J130" s="15">
        <v>655</v>
      </c>
      <c r="K130" s="13" t="s">
        <v>19</v>
      </c>
      <c r="L130" s="13" t="s">
        <v>20</v>
      </c>
      <c r="M130" s="13" t="s">
        <v>21</v>
      </c>
      <c r="N130" s="13" t="s">
        <v>21</v>
      </c>
      <c r="O130" s="13" t="s">
        <v>22</v>
      </c>
      <c r="P130" s="13" t="s">
        <v>21</v>
      </c>
      <c r="Q130" s="13"/>
      <c r="R130" s="13"/>
      <c r="S130" s="13" t="s">
        <v>23</v>
      </c>
      <c r="T130" s="13" t="s">
        <v>62</v>
      </c>
      <c r="U130" s="13" t="s">
        <v>62</v>
      </c>
      <c r="V130" s="13" t="s">
        <v>62</v>
      </c>
      <c r="W130" s="13" t="s">
        <v>62</v>
      </c>
      <c r="X130" s="14">
        <v>43993.472222222219</v>
      </c>
      <c r="Y130" s="13" t="s">
        <v>18</v>
      </c>
      <c r="Z130" s="15">
        <v>96.1</v>
      </c>
      <c r="AA130" s="13" t="s">
        <v>25</v>
      </c>
      <c r="AB130" s="13" t="s">
        <v>20</v>
      </c>
      <c r="AC130" s="13" t="s">
        <v>21</v>
      </c>
      <c r="AD130" s="13" t="s">
        <v>22</v>
      </c>
      <c r="AE130" s="13" t="s">
        <v>22</v>
      </c>
      <c r="AF130" s="13" t="s">
        <v>22</v>
      </c>
      <c r="AG130" s="13"/>
      <c r="AH130" s="13"/>
      <c r="AI130" s="21" t="str">
        <f t="shared" si="8"/>
        <v>Yes</v>
      </c>
      <c r="AJ130" s="22">
        <f t="shared" si="7"/>
        <v>-0.85328244274809162</v>
      </c>
      <c r="AK130" s="21" t="s">
        <v>360</v>
      </c>
    </row>
    <row r="131" spans="1:37" x14ac:dyDescent="0.3">
      <c r="A131" t="str">
        <f>INDEX('T3 PCBs'!$A$4:$A$53,MATCH(B131,'T3 PCBs'!$B$4:$B$53,0))</f>
        <v>1</v>
      </c>
      <c r="B131" s="13" t="s">
        <v>52</v>
      </c>
      <c r="C131" s="13" t="s">
        <v>14</v>
      </c>
      <c r="D131" s="13" t="s">
        <v>63</v>
      </c>
      <c r="E131" s="13" t="s">
        <v>64</v>
      </c>
      <c r="F131" s="13" t="s">
        <v>65</v>
      </c>
      <c r="G131" s="13" t="s">
        <v>65</v>
      </c>
      <c r="H131" s="14">
        <v>42082</v>
      </c>
      <c r="I131" s="13" t="s">
        <v>18</v>
      </c>
      <c r="J131" s="15">
        <v>124</v>
      </c>
      <c r="K131" s="13" t="s">
        <v>19</v>
      </c>
      <c r="L131" s="13" t="s">
        <v>20</v>
      </c>
      <c r="M131" s="13" t="s">
        <v>21</v>
      </c>
      <c r="N131" s="13" t="s">
        <v>21</v>
      </c>
      <c r="O131" s="13" t="s">
        <v>22</v>
      </c>
      <c r="P131" s="13" t="s">
        <v>21</v>
      </c>
      <c r="Q131" s="13"/>
      <c r="R131" s="13"/>
      <c r="S131" s="13" t="s">
        <v>23</v>
      </c>
      <c r="T131" s="13" t="s">
        <v>66</v>
      </c>
      <c r="U131" s="13" t="s">
        <v>66</v>
      </c>
      <c r="V131" s="13" t="s">
        <v>66</v>
      </c>
      <c r="W131" s="13" t="s">
        <v>66</v>
      </c>
      <c r="X131" s="14">
        <v>43993.487500000003</v>
      </c>
      <c r="Y131" s="13" t="s">
        <v>18</v>
      </c>
      <c r="Z131" s="15">
        <v>121.7</v>
      </c>
      <c r="AA131" s="13" t="s">
        <v>25</v>
      </c>
      <c r="AB131" s="13" t="s">
        <v>20</v>
      </c>
      <c r="AC131" s="13" t="s">
        <v>21</v>
      </c>
      <c r="AD131" s="13" t="s">
        <v>21</v>
      </c>
      <c r="AE131" s="13" t="s">
        <v>22</v>
      </c>
      <c r="AF131" s="13" t="s">
        <v>21</v>
      </c>
      <c r="AG131" s="13"/>
      <c r="AH131" s="13"/>
      <c r="AI131" s="21" t="str">
        <f t="shared" si="8"/>
        <v>Yes</v>
      </c>
      <c r="AJ131" s="22">
        <f t="shared" ref="AJ131:AJ162" si="9">(Z131-J131)/J131</f>
        <v>-1.8548387096774172E-2</v>
      </c>
      <c r="AK131" s="21" t="s">
        <v>361</v>
      </c>
    </row>
    <row r="132" spans="1:37" x14ac:dyDescent="0.3">
      <c r="A132" t="str">
        <f>INDEX('T3 PCBs'!$A$4:$A$53,MATCH(B132,'T3 PCBs'!$B$4:$B$53,0))</f>
        <v>1</v>
      </c>
      <c r="B132" s="13" t="s">
        <v>67</v>
      </c>
      <c r="C132" s="13" t="s">
        <v>14</v>
      </c>
      <c r="D132" s="13" t="s">
        <v>68</v>
      </c>
      <c r="E132" s="13" t="s">
        <v>69</v>
      </c>
      <c r="F132" s="13" t="s">
        <v>70</v>
      </c>
      <c r="G132" s="13" t="s">
        <v>70</v>
      </c>
      <c r="H132" s="14">
        <v>42082</v>
      </c>
      <c r="I132" s="13" t="s">
        <v>18</v>
      </c>
      <c r="J132" s="15">
        <v>188</v>
      </c>
      <c r="K132" s="13" t="s">
        <v>19</v>
      </c>
      <c r="L132" s="13" t="s">
        <v>20</v>
      </c>
      <c r="M132" s="13" t="s">
        <v>21</v>
      </c>
      <c r="N132" s="13" t="s">
        <v>22</v>
      </c>
      <c r="O132" s="13" t="s">
        <v>22</v>
      </c>
      <c r="P132" s="13" t="s">
        <v>22</v>
      </c>
      <c r="Q132" s="13"/>
      <c r="R132" s="13"/>
      <c r="S132" s="13" t="s">
        <v>23</v>
      </c>
      <c r="T132" s="13" t="s">
        <v>71</v>
      </c>
      <c r="U132" s="13" t="s">
        <v>71</v>
      </c>
      <c r="V132" s="13" t="s">
        <v>71</v>
      </c>
      <c r="W132" s="13" t="s">
        <v>71</v>
      </c>
      <c r="X132" s="14">
        <v>43992.581944444442</v>
      </c>
      <c r="Y132" s="13" t="s">
        <v>18</v>
      </c>
      <c r="Z132" s="15">
        <v>81.5</v>
      </c>
      <c r="AA132" s="13" t="s">
        <v>25</v>
      </c>
      <c r="AB132" s="13" t="s">
        <v>20</v>
      </c>
      <c r="AC132" s="13" t="s">
        <v>21</v>
      </c>
      <c r="AD132" s="13" t="s">
        <v>22</v>
      </c>
      <c r="AE132" s="13" t="s">
        <v>22</v>
      </c>
      <c r="AF132" s="13" t="s">
        <v>22</v>
      </c>
      <c r="AG132" s="13"/>
      <c r="AH132" s="13"/>
      <c r="AI132" s="21" t="str">
        <f t="shared" si="8"/>
        <v>No</v>
      </c>
      <c r="AJ132" s="22">
        <f t="shared" si="9"/>
        <v>-0.56648936170212771</v>
      </c>
      <c r="AK132" s="21" t="s">
        <v>359</v>
      </c>
    </row>
    <row r="133" spans="1:37" x14ac:dyDescent="0.3">
      <c r="A133" t="str">
        <f>INDEX('T3 PCBs'!$A$4:$A$53,MATCH(B133,'T3 PCBs'!$B$4:$B$53,0))</f>
        <v>1</v>
      </c>
      <c r="B133" s="13" t="s">
        <v>67</v>
      </c>
      <c r="C133" s="13" t="s">
        <v>27</v>
      </c>
      <c r="D133" s="13" t="s">
        <v>72</v>
      </c>
      <c r="E133" s="13" t="s">
        <v>73</v>
      </c>
      <c r="F133" s="13" t="s">
        <v>74</v>
      </c>
      <c r="G133" s="13" t="s">
        <v>75</v>
      </c>
      <c r="H133" s="14">
        <v>38419</v>
      </c>
      <c r="I133" s="13" t="s">
        <v>18</v>
      </c>
      <c r="J133" s="15">
        <v>210</v>
      </c>
      <c r="K133" s="13" t="s">
        <v>19</v>
      </c>
      <c r="L133" s="13" t="s">
        <v>20</v>
      </c>
      <c r="M133" s="13" t="s">
        <v>21</v>
      </c>
      <c r="N133" s="13" t="s">
        <v>21</v>
      </c>
      <c r="O133" s="13" t="s">
        <v>22</v>
      </c>
      <c r="P133" s="13" t="s">
        <v>21</v>
      </c>
      <c r="Q133" s="13"/>
      <c r="R133" s="13"/>
      <c r="S133" s="13" t="s">
        <v>23</v>
      </c>
      <c r="T133" s="13" t="s">
        <v>76</v>
      </c>
      <c r="U133" s="13" t="s">
        <v>76</v>
      </c>
      <c r="V133" s="13" t="s">
        <v>76</v>
      </c>
      <c r="W133" s="13" t="s">
        <v>76</v>
      </c>
      <c r="X133" s="14">
        <v>43993.453472222223</v>
      </c>
      <c r="Y133" s="13" t="s">
        <v>18</v>
      </c>
      <c r="Z133" s="15">
        <v>55.4</v>
      </c>
      <c r="AA133" s="13" t="s">
        <v>25</v>
      </c>
      <c r="AB133" s="13" t="s">
        <v>20</v>
      </c>
      <c r="AC133" s="13" t="s">
        <v>21</v>
      </c>
      <c r="AD133" s="13" t="s">
        <v>22</v>
      </c>
      <c r="AE133" s="13" t="s">
        <v>22</v>
      </c>
      <c r="AF133" s="13" t="s">
        <v>22</v>
      </c>
      <c r="AG133" s="13"/>
      <c r="AH133" s="13"/>
      <c r="AI133" s="21" t="str">
        <f t="shared" si="8"/>
        <v>Yes</v>
      </c>
      <c r="AJ133" s="22">
        <f t="shared" si="9"/>
        <v>-0.73619047619047617</v>
      </c>
      <c r="AK133" s="21" t="s">
        <v>360</v>
      </c>
    </row>
    <row r="134" spans="1:37" x14ac:dyDescent="0.3">
      <c r="A134" t="str">
        <f>INDEX('T3 PCBs'!$A$4:$A$53,MATCH(B134,'T3 PCBs'!$B$4:$B$53,0))</f>
        <v>2</v>
      </c>
      <c r="B134" s="13" t="s">
        <v>77</v>
      </c>
      <c r="C134" s="13" t="s">
        <v>14</v>
      </c>
      <c r="D134" s="13" t="s">
        <v>78</v>
      </c>
      <c r="E134" s="13" t="s">
        <v>79</v>
      </c>
      <c r="F134" s="13" t="s">
        <v>80</v>
      </c>
      <c r="G134" s="13" t="s">
        <v>80</v>
      </c>
      <c r="H134" s="14">
        <v>42072</v>
      </c>
      <c r="I134" s="13" t="s">
        <v>18</v>
      </c>
      <c r="J134" s="15">
        <v>280</v>
      </c>
      <c r="K134" s="13" t="s">
        <v>19</v>
      </c>
      <c r="L134" s="13" t="s">
        <v>20</v>
      </c>
      <c r="M134" s="13" t="s">
        <v>21</v>
      </c>
      <c r="N134" s="13" t="s">
        <v>21</v>
      </c>
      <c r="O134" s="13" t="s">
        <v>22</v>
      </c>
      <c r="P134" s="13" t="s">
        <v>21</v>
      </c>
      <c r="Q134" s="13"/>
      <c r="R134" s="13"/>
      <c r="S134" s="13" t="s">
        <v>23</v>
      </c>
      <c r="T134" s="13" t="s">
        <v>81</v>
      </c>
      <c r="U134" s="13" t="s">
        <v>81</v>
      </c>
      <c r="V134" s="13" t="s">
        <v>81</v>
      </c>
      <c r="W134" s="13" t="s">
        <v>81</v>
      </c>
      <c r="X134" s="14">
        <v>43997.411805555559</v>
      </c>
      <c r="Y134" s="13" t="s">
        <v>18</v>
      </c>
      <c r="Z134" s="15">
        <v>13.9</v>
      </c>
      <c r="AA134" s="13" t="s">
        <v>25</v>
      </c>
      <c r="AB134" s="13" t="s">
        <v>20</v>
      </c>
      <c r="AC134" s="13" t="s">
        <v>21</v>
      </c>
      <c r="AD134" s="13" t="s">
        <v>22</v>
      </c>
      <c r="AE134" s="13" t="s">
        <v>22</v>
      </c>
      <c r="AF134" s="13" t="s">
        <v>22</v>
      </c>
      <c r="AG134" s="13"/>
      <c r="AH134" s="13"/>
      <c r="AI134" s="21" t="str">
        <f t="shared" si="8"/>
        <v>Yes</v>
      </c>
      <c r="AJ134" s="22">
        <f t="shared" si="9"/>
        <v>-0.9503571428571429</v>
      </c>
      <c r="AK134" s="21" t="s">
        <v>360</v>
      </c>
    </row>
    <row r="135" spans="1:37" x14ac:dyDescent="0.3">
      <c r="A135" t="str">
        <f>INDEX('T3 PCBs'!$A$4:$A$53,MATCH(B135,'T3 PCBs'!$B$4:$B$53,0))</f>
        <v>2</v>
      </c>
      <c r="B135" s="13" t="s">
        <v>82</v>
      </c>
      <c r="C135" s="13" t="s">
        <v>83</v>
      </c>
      <c r="D135" s="13" t="s">
        <v>84</v>
      </c>
      <c r="E135" s="13" t="s">
        <v>85</v>
      </c>
      <c r="F135" s="13" t="s">
        <v>86</v>
      </c>
      <c r="G135" s="13" t="s">
        <v>86</v>
      </c>
      <c r="H135" s="14">
        <v>39689.579861111109</v>
      </c>
      <c r="I135" s="13" t="s">
        <v>18</v>
      </c>
      <c r="J135" s="15">
        <v>20</v>
      </c>
      <c r="K135" s="13" t="s">
        <v>87</v>
      </c>
      <c r="L135" s="13" t="s">
        <v>20</v>
      </c>
      <c r="M135" s="13" t="s">
        <v>22</v>
      </c>
      <c r="N135" s="13" t="s">
        <v>22</v>
      </c>
      <c r="O135" s="13" t="s">
        <v>22</v>
      </c>
      <c r="P135" s="13" t="s">
        <v>22</v>
      </c>
      <c r="Q135" s="13"/>
      <c r="R135" s="13"/>
      <c r="S135" s="13" t="s">
        <v>23</v>
      </c>
      <c r="T135" s="13" t="s">
        <v>88</v>
      </c>
      <c r="U135" s="13" t="s">
        <v>88</v>
      </c>
      <c r="V135" s="13" t="s">
        <v>88</v>
      </c>
      <c r="W135" s="13" t="s">
        <v>88</v>
      </c>
      <c r="X135" s="14">
        <v>43997.361805555556</v>
      </c>
      <c r="Y135" s="13" t="s">
        <v>18</v>
      </c>
      <c r="Z135" s="15">
        <v>105.6</v>
      </c>
      <c r="AA135" s="13" t="s">
        <v>25</v>
      </c>
      <c r="AB135" s="13" t="s">
        <v>20</v>
      </c>
      <c r="AC135" s="13" t="s">
        <v>21</v>
      </c>
      <c r="AD135" s="13" t="s">
        <v>22</v>
      </c>
      <c r="AE135" s="13" t="s">
        <v>22</v>
      </c>
      <c r="AF135" s="13" t="s">
        <v>22</v>
      </c>
      <c r="AG135" s="13"/>
      <c r="AH135" s="13"/>
      <c r="AI135" s="21" t="str">
        <f t="shared" si="8"/>
        <v>No</v>
      </c>
      <c r="AJ135" s="22">
        <f t="shared" si="9"/>
        <v>4.2799999999999994</v>
      </c>
      <c r="AK135" s="21" t="s">
        <v>359</v>
      </c>
    </row>
    <row r="136" spans="1:37" x14ac:dyDescent="0.3">
      <c r="A136" t="str">
        <f>INDEX('T3 PCBs'!$A$4:$A$53,MATCH(B136,'T3 PCBs'!$B$4:$B$53,0))</f>
        <v>2</v>
      </c>
      <c r="B136" s="13" t="s">
        <v>89</v>
      </c>
      <c r="C136" s="13" t="s">
        <v>57</v>
      </c>
      <c r="D136" s="13" t="s">
        <v>90</v>
      </c>
      <c r="E136" s="13" t="s">
        <v>91</v>
      </c>
      <c r="F136" s="13" t="s">
        <v>92</v>
      </c>
      <c r="G136" s="13" t="s">
        <v>93</v>
      </c>
      <c r="H136" s="14">
        <v>36032</v>
      </c>
      <c r="I136" s="13" t="s">
        <v>18</v>
      </c>
      <c r="J136" s="15">
        <v>380</v>
      </c>
      <c r="K136" s="13" t="s">
        <v>19</v>
      </c>
      <c r="L136" s="13" t="s">
        <v>20</v>
      </c>
      <c r="M136" s="13" t="s">
        <v>21</v>
      </c>
      <c r="N136" s="13" t="s">
        <v>21</v>
      </c>
      <c r="O136" s="13" t="s">
        <v>22</v>
      </c>
      <c r="P136" s="13" t="s">
        <v>21</v>
      </c>
      <c r="Q136" s="13"/>
      <c r="R136" s="13"/>
      <c r="S136" s="13" t="s">
        <v>23</v>
      </c>
      <c r="T136" s="13" t="s">
        <v>94</v>
      </c>
      <c r="U136" s="13" t="s">
        <v>94</v>
      </c>
      <c r="V136" s="13" t="s">
        <v>94</v>
      </c>
      <c r="W136" s="13" t="s">
        <v>94</v>
      </c>
      <c r="X136" s="14">
        <v>44001.311111111114</v>
      </c>
      <c r="Y136" s="13" t="s">
        <v>18</v>
      </c>
      <c r="Z136" s="15">
        <v>106.4</v>
      </c>
      <c r="AA136" s="13" t="s">
        <v>25</v>
      </c>
      <c r="AB136" s="13" t="s">
        <v>20</v>
      </c>
      <c r="AC136" s="13" t="s">
        <v>21</v>
      </c>
      <c r="AD136" s="13" t="s">
        <v>22</v>
      </c>
      <c r="AE136" s="13" t="s">
        <v>22</v>
      </c>
      <c r="AF136" s="13" t="s">
        <v>22</v>
      </c>
      <c r="AG136" s="13"/>
      <c r="AH136" s="13"/>
      <c r="AI136" s="21" t="str">
        <f t="shared" si="8"/>
        <v>Yes</v>
      </c>
      <c r="AJ136" s="22">
        <f t="shared" si="9"/>
        <v>-0.72000000000000008</v>
      </c>
      <c r="AK136" s="21" t="s">
        <v>360</v>
      </c>
    </row>
    <row r="137" spans="1:37" x14ac:dyDescent="0.3">
      <c r="A137" t="str">
        <f>INDEX('T3 PCBs'!$A$4:$A$53,MATCH(B137,'T3 PCBs'!$B$4:$B$53,0))</f>
        <v>3</v>
      </c>
      <c r="B137" s="13" t="s">
        <v>95</v>
      </c>
      <c r="C137" s="13" t="s">
        <v>96</v>
      </c>
      <c r="D137" s="13" t="s">
        <v>97</v>
      </c>
      <c r="E137" s="13" t="s">
        <v>98</v>
      </c>
      <c r="F137" s="13" t="s">
        <v>99</v>
      </c>
      <c r="G137" s="13" t="s">
        <v>100</v>
      </c>
      <c r="H137" s="14">
        <v>39014</v>
      </c>
      <c r="I137" s="13" t="s">
        <v>18</v>
      </c>
      <c r="J137" s="15">
        <v>770</v>
      </c>
      <c r="K137" s="13" t="s">
        <v>19</v>
      </c>
      <c r="L137" s="13" t="s">
        <v>20</v>
      </c>
      <c r="M137" s="13" t="s">
        <v>21</v>
      </c>
      <c r="N137" s="13" t="s">
        <v>21</v>
      </c>
      <c r="O137" s="13" t="s">
        <v>22</v>
      </c>
      <c r="P137" s="13" t="s">
        <v>21</v>
      </c>
      <c r="Q137" s="13"/>
      <c r="R137" s="13"/>
      <c r="S137" s="13" t="s">
        <v>23</v>
      </c>
      <c r="T137" s="13" t="s">
        <v>101</v>
      </c>
      <c r="U137" s="13" t="s">
        <v>101</v>
      </c>
      <c r="V137" s="13" t="s">
        <v>101</v>
      </c>
      <c r="W137" s="13" t="s">
        <v>101</v>
      </c>
      <c r="X137" s="14">
        <v>44008.425694444442</v>
      </c>
      <c r="Y137" s="13" t="s">
        <v>18</v>
      </c>
      <c r="Z137" s="15">
        <v>3380</v>
      </c>
      <c r="AA137" s="13" t="s">
        <v>25</v>
      </c>
      <c r="AB137" s="13" t="s">
        <v>20</v>
      </c>
      <c r="AC137" s="13" t="s">
        <v>21</v>
      </c>
      <c r="AD137" s="13" t="s">
        <v>21</v>
      </c>
      <c r="AE137" s="13" t="s">
        <v>21</v>
      </c>
      <c r="AF137" s="13" t="s">
        <v>21</v>
      </c>
      <c r="AG137" s="13"/>
      <c r="AH137" s="13"/>
      <c r="AI137" s="21" t="str">
        <f t="shared" si="8"/>
        <v>Yes</v>
      </c>
      <c r="AJ137" s="22">
        <f t="shared" si="9"/>
        <v>3.3896103896103895</v>
      </c>
      <c r="AK137" s="21" t="s">
        <v>362</v>
      </c>
    </row>
    <row r="138" spans="1:37" x14ac:dyDescent="0.3">
      <c r="A138" t="str">
        <f>INDEX('T3 PCBs'!$A$4:$A$53,MATCH(B138,'T3 PCBs'!$B$4:$B$53,0))</f>
        <v>3</v>
      </c>
      <c r="B138" s="13" t="s">
        <v>102</v>
      </c>
      <c r="C138" s="13" t="s">
        <v>103</v>
      </c>
      <c r="D138" s="13" t="s">
        <v>104</v>
      </c>
      <c r="E138" s="13" t="s">
        <v>105</v>
      </c>
      <c r="F138" s="13" t="s">
        <v>106</v>
      </c>
      <c r="G138" s="13" t="s">
        <v>107</v>
      </c>
      <c r="H138" s="14">
        <v>35699</v>
      </c>
      <c r="I138" s="13" t="s">
        <v>18</v>
      </c>
      <c r="J138" s="15">
        <v>170</v>
      </c>
      <c r="K138" s="13" t="s">
        <v>19</v>
      </c>
      <c r="L138" s="13" t="s">
        <v>20</v>
      </c>
      <c r="M138" s="13" t="s">
        <v>21</v>
      </c>
      <c r="N138" s="13" t="s">
        <v>21</v>
      </c>
      <c r="O138" s="13" t="s">
        <v>22</v>
      </c>
      <c r="P138" s="13" t="s">
        <v>21</v>
      </c>
      <c r="Q138" s="13"/>
      <c r="R138" s="13"/>
      <c r="S138" s="13" t="s">
        <v>23</v>
      </c>
      <c r="T138" s="13" t="s">
        <v>108</v>
      </c>
      <c r="U138" s="13" t="s">
        <v>108</v>
      </c>
      <c r="V138" s="13" t="s">
        <v>108</v>
      </c>
      <c r="W138" s="13" t="s">
        <v>108</v>
      </c>
      <c r="X138" s="14">
        <v>44008.398611111108</v>
      </c>
      <c r="Y138" s="13" t="s">
        <v>18</v>
      </c>
      <c r="Z138" s="15">
        <v>271</v>
      </c>
      <c r="AA138" s="13" t="s">
        <v>25</v>
      </c>
      <c r="AB138" s="13" t="s">
        <v>20</v>
      </c>
      <c r="AC138" s="13" t="s">
        <v>21</v>
      </c>
      <c r="AD138" s="13" t="s">
        <v>21</v>
      </c>
      <c r="AE138" s="13" t="s">
        <v>22</v>
      </c>
      <c r="AF138" s="13" t="s">
        <v>21</v>
      </c>
      <c r="AG138" s="13"/>
      <c r="AH138" s="13"/>
      <c r="AI138" s="21" t="str">
        <f t="shared" si="8"/>
        <v>Yes</v>
      </c>
      <c r="AJ138" s="22">
        <f t="shared" si="9"/>
        <v>0.59411764705882353</v>
      </c>
      <c r="AK138" s="21" t="s">
        <v>362</v>
      </c>
    </row>
    <row r="139" spans="1:37" x14ac:dyDescent="0.3">
      <c r="A139" t="str">
        <f>INDEX('T3 PCBs'!$A$4:$A$53,MATCH(B139,'T3 PCBs'!$B$4:$B$53,0))</f>
        <v>3</v>
      </c>
      <c r="B139" s="13" t="s">
        <v>102</v>
      </c>
      <c r="C139" s="13" t="s">
        <v>109</v>
      </c>
      <c r="D139" s="13" t="s">
        <v>110</v>
      </c>
      <c r="E139" s="13" t="s">
        <v>111</v>
      </c>
      <c r="F139" s="13" t="s">
        <v>112</v>
      </c>
      <c r="G139" s="13" t="s">
        <v>112</v>
      </c>
      <c r="H139" s="14">
        <v>40752.573611111111</v>
      </c>
      <c r="I139" s="13" t="s">
        <v>18</v>
      </c>
      <c r="J139" s="15">
        <v>660</v>
      </c>
      <c r="K139" s="13" t="s">
        <v>19</v>
      </c>
      <c r="L139" s="13" t="s">
        <v>20</v>
      </c>
      <c r="M139" s="13" t="s">
        <v>21</v>
      </c>
      <c r="N139" s="13" t="s">
        <v>21</v>
      </c>
      <c r="O139" s="13" t="s">
        <v>22</v>
      </c>
      <c r="P139" s="13" t="s">
        <v>21</v>
      </c>
      <c r="Q139" s="13"/>
      <c r="R139" s="13"/>
      <c r="S139" s="13" t="s">
        <v>23</v>
      </c>
      <c r="T139" s="13" t="s">
        <v>113</v>
      </c>
      <c r="U139" s="13" t="s">
        <v>113</v>
      </c>
      <c r="V139" s="13" t="s">
        <v>113</v>
      </c>
      <c r="W139" s="13" t="s">
        <v>113</v>
      </c>
      <c r="X139" s="14">
        <v>44007.316666666666</v>
      </c>
      <c r="Y139" s="13" t="s">
        <v>18</v>
      </c>
      <c r="Z139" s="15">
        <v>3210</v>
      </c>
      <c r="AA139" s="13" t="s">
        <v>25</v>
      </c>
      <c r="AB139" s="13" t="s">
        <v>20</v>
      </c>
      <c r="AC139" s="13" t="s">
        <v>21</v>
      </c>
      <c r="AD139" s="13" t="s">
        <v>21</v>
      </c>
      <c r="AE139" s="13" t="s">
        <v>21</v>
      </c>
      <c r="AF139" s="13" t="s">
        <v>21</v>
      </c>
      <c r="AG139" s="13"/>
      <c r="AH139" s="13"/>
      <c r="AI139" s="21" t="str">
        <f t="shared" si="8"/>
        <v>Yes</v>
      </c>
      <c r="AJ139" s="22">
        <f t="shared" si="9"/>
        <v>3.8636363636363638</v>
      </c>
      <c r="AK139" s="21" t="s">
        <v>362</v>
      </c>
    </row>
    <row r="140" spans="1:37" x14ac:dyDescent="0.3">
      <c r="A140" t="str">
        <f>INDEX('T3 PCBs'!$A$4:$A$53,MATCH(B140,'T3 PCBs'!$B$4:$B$53,0))</f>
        <v>4</v>
      </c>
      <c r="B140" s="13" t="s">
        <v>114</v>
      </c>
      <c r="C140" s="13" t="s">
        <v>115</v>
      </c>
      <c r="D140" s="13" t="s">
        <v>116</v>
      </c>
      <c r="E140" s="13" t="s">
        <v>116</v>
      </c>
      <c r="F140" s="13" t="s">
        <v>116</v>
      </c>
      <c r="G140" s="13" t="s">
        <v>117</v>
      </c>
      <c r="H140" s="14">
        <v>40828</v>
      </c>
      <c r="I140" s="13" t="s">
        <v>18</v>
      </c>
      <c r="J140" s="15">
        <v>122</v>
      </c>
      <c r="K140" s="13" t="s">
        <v>19</v>
      </c>
      <c r="L140" s="13" t="s">
        <v>20</v>
      </c>
      <c r="M140" s="13" t="s">
        <v>21</v>
      </c>
      <c r="N140" s="13" t="s">
        <v>22</v>
      </c>
      <c r="O140" s="13" t="s">
        <v>22</v>
      </c>
      <c r="P140" s="13" t="s">
        <v>22</v>
      </c>
      <c r="Q140" s="13"/>
      <c r="R140" s="13"/>
      <c r="S140" s="13" t="s">
        <v>23</v>
      </c>
      <c r="T140" s="13" t="s">
        <v>118</v>
      </c>
      <c r="U140" s="13" t="s">
        <v>118</v>
      </c>
      <c r="V140" s="13" t="s">
        <v>118</v>
      </c>
      <c r="W140" s="13" t="s">
        <v>118</v>
      </c>
      <c r="X140" s="14">
        <v>44005.374305555553</v>
      </c>
      <c r="Y140" s="13" t="s">
        <v>18</v>
      </c>
      <c r="Z140" s="15">
        <v>73.599999999999994</v>
      </c>
      <c r="AA140" s="13" t="s">
        <v>25</v>
      </c>
      <c r="AB140" s="13" t="s">
        <v>20</v>
      </c>
      <c r="AC140" s="13" t="s">
        <v>21</v>
      </c>
      <c r="AD140" s="13" t="s">
        <v>22</v>
      </c>
      <c r="AE140" s="13" t="s">
        <v>22</v>
      </c>
      <c r="AF140" s="13" t="s">
        <v>22</v>
      </c>
      <c r="AG140" s="13"/>
      <c r="AH140" s="13"/>
      <c r="AI140" s="21" t="str">
        <f t="shared" si="8"/>
        <v>No</v>
      </c>
      <c r="AJ140" s="22">
        <f t="shared" si="9"/>
        <v>-0.3967213114754099</v>
      </c>
      <c r="AK140" s="21" t="s">
        <v>359</v>
      </c>
    </row>
    <row r="141" spans="1:37" x14ac:dyDescent="0.3">
      <c r="A141" t="str">
        <f>INDEX('T3 PCBs'!$A$4:$A$53,MATCH(B141,'T3 PCBs'!$B$4:$B$53,0))</f>
        <v>4</v>
      </c>
      <c r="B141" s="13" t="s">
        <v>114</v>
      </c>
      <c r="C141" s="13" t="s">
        <v>115</v>
      </c>
      <c r="D141" s="13" t="s">
        <v>119</v>
      </c>
      <c r="E141" s="13" t="s">
        <v>119</v>
      </c>
      <c r="F141" s="13" t="s">
        <v>119</v>
      </c>
      <c r="G141" s="13" t="s">
        <v>120</v>
      </c>
      <c r="H141" s="14">
        <v>40828</v>
      </c>
      <c r="I141" s="13" t="s">
        <v>18</v>
      </c>
      <c r="J141" s="15">
        <v>103</v>
      </c>
      <c r="K141" s="13" t="s">
        <v>19</v>
      </c>
      <c r="L141" s="13" t="s">
        <v>20</v>
      </c>
      <c r="M141" s="13" t="s">
        <v>21</v>
      </c>
      <c r="N141" s="13" t="s">
        <v>22</v>
      </c>
      <c r="O141" s="13" t="s">
        <v>22</v>
      </c>
      <c r="P141" s="13" t="s">
        <v>22</v>
      </c>
      <c r="Q141" s="13"/>
      <c r="R141" s="13"/>
      <c r="S141" s="13" t="s">
        <v>23</v>
      </c>
      <c r="T141" s="13" t="s">
        <v>121</v>
      </c>
      <c r="U141" s="13" t="s">
        <v>121</v>
      </c>
      <c r="V141" s="13" t="s">
        <v>121</v>
      </c>
      <c r="W141" s="13" t="s">
        <v>121</v>
      </c>
      <c r="X141" s="14">
        <v>44006.362500000003</v>
      </c>
      <c r="Y141" s="13" t="s">
        <v>18</v>
      </c>
      <c r="Z141" s="15">
        <v>137.19999999999999</v>
      </c>
      <c r="AA141" s="13" t="s">
        <v>25</v>
      </c>
      <c r="AB141" s="13" t="s">
        <v>20</v>
      </c>
      <c r="AC141" s="13" t="s">
        <v>21</v>
      </c>
      <c r="AD141" s="13" t="s">
        <v>21</v>
      </c>
      <c r="AE141" s="13" t="s">
        <v>22</v>
      </c>
      <c r="AF141" s="13" t="s">
        <v>21</v>
      </c>
      <c r="AG141" s="13"/>
      <c r="AH141" s="13"/>
      <c r="AI141" s="21" t="str">
        <f t="shared" si="8"/>
        <v>Yes</v>
      </c>
      <c r="AJ141" s="22">
        <f t="shared" si="9"/>
        <v>0.3320388349514562</v>
      </c>
      <c r="AK141" s="21" t="s">
        <v>361</v>
      </c>
    </row>
    <row r="142" spans="1:37" x14ac:dyDescent="0.3">
      <c r="A142" t="str">
        <f>INDEX('T3 PCBs'!$A$4:$A$53,MATCH(B142,'T3 PCBs'!$B$4:$B$53,0))</f>
        <v>4</v>
      </c>
      <c r="B142" s="13" t="s">
        <v>114</v>
      </c>
      <c r="C142" s="13" t="s">
        <v>122</v>
      </c>
      <c r="D142" s="13" t="s">
        <v>123</v>
      </c>
      <c r="E142" s="13" t="s">
        <v>124</v>
      </c>
      <c r="F142" s="13" t="s">
        <v>125</v>
      </c>
      <c r="G142" s="13" t="s">
        <v>126</v>
      </c>
      <c r="H142" s="14">
        <v>38224.538194444445</v>
      </c>
      <c r="I142" s="13" t="s">
        <v>18</v>
      </c>
      <c r="J142" s="15">
        <v>119</v>
      </c>
      <c r="K142" s="13" t="s">
        <v>19</v>
      </c>
      <c r="L142" s="13" t="s">
        <v>20</v>
      </c>
      <c r="M142" s="13" t="s">
        <v>21</v>
      </c>
      <c r="N142" s="13" t="s">
        <v>22</v>
      </c>
      <c r="O142" s="13" t="s">
        <v>22</v>
      </c>
      <c r="P142" s="13" t="s">
        <v>22</v>
      </c>
      <c r="Q142" s="13"/>
      <c r="R142" s="13"/>
      <c r="S142" s="13" t="s">
        <v>23</v>
      </c>
      <c r="T142" s="13" t="s">
        <v>127</v>
      </c>
      <c r="U142" s="13" t="s">
        <v>127</v>
      </c>
      <c r="V142" s="13" t="s">
        <v>127</v>
      </c>
      <c r="W142" s="13" t="s">
        <v>127</v>
      </c>
      <c r="X142" s="14">
        <v>44000.47152777778</v>
      </c>
      <c r="Y142" s="13" t="s">
        <v>18</v>
      </c>
      <c r="Z142" s="15">
        <v>72.2</v>
      </c>
      <c r="AA142" s="13" t="s">
        <v>25</v>
      </c>
      <c r="AB142" s="13" t="s">
        <v>20</v>
      </c>
      <c r="AC142" s="13" t="s">
        <v>21</v>
      </c>
      <c r="AD142" s="13" t="s">
        <v>22</v>
      </c>
      <c r="AE142" s="13" t="s">
        <v>22</v>
      </c>
      <c r="AF142" s="13" t="s">
        <v>22</v>
      </c>
      <c r="AG142" s="13"/>
      <c r="AH142" s="13"/>
      <c r="AI142" s="21" t="str">
        <f t="shared" si="8"/>
        <v>No</v>
      </c>
      <c r="AJ142" s="22">
        <f t="shared" si="9"/>
        <v>-0.39327731092436974</v>
      </c>
      <c r="AK142" s="21" t="s">
        <v>359</v>
      </c>
    </row>
    <row r="143" spans="1:37" x14ac:dyDescent="0.3">
      <c r="A143" t="str">
        <f>INDEX('T3 PCBs'!$A$4:$A$53,MATCH(B143,'T3 PCBs'!$B$4:$B$53,0))</f>
        <v>4</v>
      </c>
      <c r="B143" s="13" t="s">
        <v>114</v>
      </c>
      <c r="C143" s="13" t="s">
        <v>115</v>
      </c>
      <c r="D143" s="13" t="s">
        <v>128</v>
      </c>
      <c r="E143" s="13" t="s">
        <v>128</v>
      </c>
      <c r="F143" s="13" t="s">
        <v>128</v>
      </c>
      <c r="G143" s="13" t="s">
        <v>129</v>
      </c>
      <c r="H143" s="14">
        <v>40828</v>
      </c>
      <c r="I143" s="13" t="s">
        <v>18</v>
      </c>
      <c r="J143" s="15">
        <v>1040</v>
      </c>
      <c r="K143" s="13" t="s">
        <v>19</v>
      </c>
      <c r="L143" s="13" t="s">
        <v>20</v>
      </c>
      <c r="M143" s="13" t="s">
        <v>21</v>
      </c>
      <c r="N143" s="13" t="s">
        <v>21</v>
      </c>
      <c r="O143" s="13" t="s">
        <v>22</v>
      </c>
      <c r="P143" s="13" t="s">
        <v>21</v>
      </c>
      <c r="Q143" s="13"/>
      <c r="R143" s="13"/>
      <c r="S143" s="13" t="s">
        <v>23</v>
      </c>
      <c r="T143" s="13" t="s">
        <v>130</v>
      </c>
      <c r="U143" s="13" t="s">
        <v>130</v>
      </c>
      <c r="V143" s="13" t="s">
        <v>130</v>
      </c>
      <c r="W143" s="13" t="s">
        <v>130</v>
      </c>
      <c r="X143" s="14">
        <v>44006.42291666667</v>
      </c>
      <c r="Y143" s="13" t="s">
        <v>18</v>
      </c>
      <c r="Z143" s="15">
        <v>794</v>
      </c>
      <c r="AA143" s="13" t="s">
        <v>25</v>
      </c>
      <c r="AB143" s="13" t="s">
        <v>20</v>
      </c>
      <c r="AC143" s="13" t="s">
        <v>21</v>
      </c>
      <c r="AD143" s="13" t="s">
        <v>21</v>
      </c>
      <c r="AE143" s="13" t="s">
        <v>22</v>
      </c>
      <c r="AF143" s="13" t="s">
        <v>21</v>
      </c>
      <c r="AG143" s="13"/>
      <c r="AH143" s="13"/>
      <c r="AI143" s="21" t="str">
        <f t="shared" si="8"/>
        <v>Yes</v>
      </c>
      <c r="AJ143" s="22">
        <f t="shared" si="9"/>
        <v>-0.23653846153846153</v>
      </c>
      <c r="AK143" s="21" t="s">
        <v>361</v>
      </c>
    </row>
    <row r="144" spans="1:37" x14ac:dyDescent="0.3">
      <c r="A144" t="str">
        <f>INDEX('T3 PCBs'!$A$4:$A$53,MATCH(B144,'T3 PCBs'!$B$4:$B$53,0))</f>
        <v>4</v>
      </c>
      <c r="B144" s="13" t="s">
        <v>114</v>
      </c>
      <c r="C144" s="13" t="s">
        <v>115</v>
      </c>
      <c r="D144" s="13" t="s">
        <v>131</v>
      </c>
      <c r="E144" s="13" t="s">
        <v>131</v>
      </c>
      <c r="F144" s="13" t="s">
        <v>131</v>
      </c>
      <c r="G144" s="13" t="s">
        <v>132</v>
      </c>
      <c r="H144" s="14">
        <v>40952</v>
      </c>
      <c r="I144" s="13" t="s">
        <v>18</v>
      </c>
      <c r="J144" s="15">
        <v>58</v>
      </c>
      <c r="K144" s="13" t="s">
        <v>19</v>
      </c>
      <c r="L144" s="13" t="s">
        <v>20</v>
      </c>
      <c r="M144" s="13" t="s">
        <v>21</v>
      </c>
      <c r="N144" s="13" t="s">
        <v>22</v>
      </c>
      <c r="O144" s="13" t="s">
        <v>22</v>
      </c>
      <c r="P144" s="13" t="s">
        <v>22</v>
      </c>
      <c r="Q144" s="13"/>
      <c r="R144" s="13"/>
      <c r="S144" s="13" t="s">
        <v>23</v>
      </c>
      <c r="T144" s="13" t="s">
        <v>133</v>
      </c>
      <c r="U144" s="13" t="s">
        <v>133</v>
      </c>
      <c r="V144" s="13" t="s">
        <v>133</v>
      </c>
      <c r="W144" s="13" t="s">
        <v>133</v>
      </c>
      <c r="X144" s="14">
        <v>44000.517361111109</v>
      </c>
      <c r="Y144" s="13" t="s">
        <v>18</v>
      </c>
      <c r="Z144" s="15">
        <v>63.7</v>
      </c>
      <c r="AA144" s="13" t="s">
        <v>25</v>
      </c>
      <c r="AB144" s="13" t="s">
        <v>20</v>
      </c>
      <c r="AC144" s="13" t="s">
        <v>21</v>
      </c>
      <c r="AD144" s="13" t="s">
        <v>22</v>
      </c>
      <c r="AE144" s="13" t="s">
        <v>22</v>
      </c>
      <c r="AF144" s="13" t="s">
        <v>22</v>
      </c>
      <c r="AG144" s="13"/>
      <c r="AH144" s="13"/>
      <c r="AI144" s="21" t="str">
        <f t="shared" si="8"/>
        <v>No</v>
      </c>
      <c r="AJ144" s="22">
        <f t="shared" si="9"/>
        <v>9.8275862068965561E-2</v>
      </c>
      <c r="AK144" s="21" t="s">
        <v>359</v>
      </c>
    </row>
    <row r="145" spans="1:37" x14ac:dyDescent="0.3">
      <c r="A145" t="str">
        <f>INDEX('T3 PCBs'!$A$4:$A$53,MATCH(B145,'T3 PCBs'!$B$4:$B$53,0))</f>
        <v>4</v>
      </c>
      <c r="B145" s="13" t="s">
        <v>114</v>
      </c>
      <c r="C145" s="13" t="s">
        <v>122</v>
      </c>
      <c r="D145" s="13" t="s">
        <v>134</v>
      </c>
      <c r="E145" s="13" t="s">
        <v>135</v>
      </c>
      <c r="F145" s="13" t="s">
        <v>136</v>
      </c>
      <c r="G145" s="13" t="s">
        <v>137</v>
      </c>
      <c r="H145" s="14">
        <v>38224.378472222219</v>
      </c>
      <c r="I145" s="13" t="s">
        <v>18</v>
      </c>
      <c r="J145" s="15">
        <v>94</v>
      </c>
      <c r="K145" s="13" t="s">
        <v>19</v>
      </c>
      <c r="L145" s="13" t="s">
        <v>20</v>
      </c>
      <c r="M145" s="13" t="s">
        <v>21</v>
      </c>
      <c r="N145" s="13" t="s">
        <v>21</v>
      </c>
      <c r="O145" s="13" t="s">
        <v>22</v>
      </c>
      <c r="P145" s="13" t="s">
        <v>21</v>
      </c>
      <c r="Q145" s="13"/>
      <c r="R145" s="13"/>
      <c r="S145" s="13" t="s">
        <v>23</v>
      </c>
      <c r="T145" s="13" t="s">
        <v>138</v>
      </c>
      <c r="U145" s="13" t="s">
        <v>138</v>
      </c>
      <c r="V145" s="13" t="s">
        <v>138</v>
      </c>
      <c r="W145" s="13" t="s">
        <v>138</v>
      </c>
      <c r="X145" s="14">
        <v>44007.298611111109</v>
      </c>
      <c r="Y145" s="13" t="s">
        <v>18</v>
      </c>
      <c r="Z145" s="15">
        <v>22.8</v>
      </c>
      <c r="AA145" s="13" t="s">
        <v>25</v>
      </c>
      <c r="AB145" s="13" t="s">
        <v>20</v>
      </c>
      <c r="AC145" s="13" t="s">
        <v>21</v>
      </c>
      <c r="AD145" s="13" t="s">
        <v>22</v>
      </c>
      <c r="AE145" s="13" t="s">
        <v>22</v>
      </c>
      <c r="AF145" s="13" t="s">
        <v>22</v>
      </c>
      <c r="AG145" s="13"/>
      <c r="AH145" s="13"/>
      <c r="AI145" s="21" t="str">
        <f t="shared" si="8"/>
        <v>Yes</v>
      </c>
      <c r="AJ145" s="22">
        <f t="shared" si="9"/>
        <v>-0.75744680851063828</v>
      </c>
      <c r="AK145" s="21" t="s">
        <v>360</v>
      </c>
    </row>
    <row r="146" spans="1:37" x14ac:dyDescent="0.3">
      <c r="A146" t="str">
        <f>INDEX('T3 PCBs'!$A$4:$A$53,MATCH(B146,'T3 PCBs'!$B$4:$B$53,0))</f>
        <v>6</v>
      </c>
      <c r="B146" s="13" t="s">
        <v>139</v>
      </c>
      <c r="C146" s="13" t="s">
        <v>27</v>
      </c>
      <c r="D146" s="13" t="s">
        <v>140</v>
      </c>
      <c r="E146" s="13" t="s">
        <v>141</v>
      </c>
      <c r="F146" s="13" t="s">
        <v>142</v>
      </c>
      <c r="G146" s="13" t="s">
        <v>143</v>
      </c>
      <c r="H146" s="14">
        <v>38419</v>
      </c>
      <c r="I146" s="13" t="s">
        <v>18</v>
      </c>
      <c r="J146" s="15">
        <v>21</v>
      </c>
      <c r="K146" s="13" t="s">
        <v>25</v>
      </c>
      <c r="L146" s="13" t="s">
        <v>20</v>
      </c>
      <c r="M146" s="13" t="s">
        <v>21</v>
      </c>
      <c r="N146" s="13" t="s">
        <v>22</v>
      </c>
      <c r="O146" s="13" t="s">
        <v>22</v>
      </c>
      <c r="P146" s="13" t="s">
        <v>22</v>
      </c>
      <c r="Q146" s="13"/>
      <c r="R146" s="13"/>
      <c r="S146" s="13" t="s">
        <v>23</v>
      </c>
      <c r="T146" s="13" t="s">
        <v>144</v>
      </c>
      <c r="U146" s="13" t="s">
        <v>144</v>
      </c>
      <c r="V146" s="13" t="s">
        <v>144</v>
      </c>
      <c r="W146" s="13" t="s">
        <v>144</v>
      </c>
      <c r="X146" s="14">
        <v>43999.600694444445</v>
      </c>
      <c r="Y146" s="13" t="s">
        <v>18</v>
      </c>
      <c r="Z146" s="15">
        <v>82.6</v>
      </c>
      <c r="AA146" s="13" t="s">
        <v>25</v>
      </c>
      <c r="AB146" s="13" t="s">
        <v>20</v>
      </c>
      <c r="AC146" s="13" t="s">
        <v>21</v>
      </c>
      <c r="AD146" s="13" t="s">
        <v>22</v>
      </c>
      <c r="AE146" s="13" t="s">
        <v>22</v>
      </c>
      <c r="AF146" s="13" t="s">
        <v>22</v>
      </c>
      <c r="AG146" s="13"/>
      <c r="AH146" s="13"/>
      <c r="AI146" s="21" t="str">
        <f t="shared" si="8"/>
        <v>No</v>
      </c>
      <c r="AJ146" s="22">
        <f t="shared" si="9"/>
        <v>2.9333333333333331</v>
      </c>
      <c r="AK146" s="21" t="s">
        <v>359</v>
      </c>
    </row>
    <row r="147" spans="1:37" x14ac:dyDescent="0.3">
      <c r="A147" t="str">
        <f>INDEX('T3 PCBs'!$A$4:$A$53,MATCH(B147,'T3 PCBs'!$B$4:$B$53,0))</f>
        <v>6</v>
      </c>
      <c r="B147" s="13" t="s">
        <v>139</v>
      </c>
      <c r="C147" s="13" t="s">
        <v>57</v>
      </c>
      <c r="D147" s="13" t="s">
        <v>145</v>
      </c>
      <c r="E147" s="13" t="s">
        <v>146</v>
      </c>
      <c r="F147" s="13" t="s">
        <v>147</v>
      </c>
      <c r="G147" s="13" t="s">
        <v>148</v>
      </c>
      <c r="H147" s="14">
        <v>36038</v>
      </c>
      <c r="I147" s="13" t="s">
        <v>18</v>
      </c>
      <c r="J147" s="15">
        <v>219</v>
      </c>
      <c r="K147" s="13" t="s">
        <v>19</v>
      </c>
      <c r="L147" s="13" t="s">
        <v>20</v>
      </c>
      <c r="M147" s="13" t="s">
        <v>21</v>
      </c>
      <c r="N147" s="13" t="s">
        <v>22</v>
      </c>
      <c r="O147" s="13" t="s">
        <v>22</v>
      </c>
      <c r="P147" s="13" t="s">
        <v>22</v>
      </c>
      <c r="Q147" s="13"/>
      <c r="R147" s="13"/>
      <c r="S147" s="13" t="s">
        <v>23</v>
      </c>
      <c r="T147" s="13" t="s">
        <v>149</v>
      </c>
      <c r="U147" s="13" t="s">
        <v>149</v>
      </c>
      <c r="V147" s="13" t="s">
        <v>149</v>
      </c>
      <c r="W147" s="13" t="s">
        <v>149</v>
      </c>
      <c r="X147" s="14">
        <v>43992.381249999999</v>
      </c>
      <c r="Y147" s="13" t="s">
        <v>18</v>
      </c>
      <c r="Z147" s="15">
        <v>115.3</v>
      </c>
      <c r="AA147" s="13" t="s">
        <v>25</v>
      </c>
      <c r="AB147" s="13" t="s">
        <v>20</v>
      </c>
      <c r="AC147" s="13" t="s">
        <v>21</v>
      </c>
      <c r="AD147" s="13" t="s">
        <v>22</v>
      </c>
      <c r="AE147" s="13" t="s">
        <v>22</v>
      </c>
      <c r="AF147" s="13" t="s">
        <v>22</v>
      </c>
      <c r="AG147" s="13"/>
      <c r="AH147" s="13"/>
      <c r="AI147" s="21" t="str">
        <f t="shared" si="8"/>
        <v>No</v>
      </c>
      <c r="AJ147" s="22">
        <f t="shared" si="9"/>
        <v>-0.47351598173515985</v>
      </c>
      <c r="AK147" s="21" t="s">
        <v>359</v>
      </c>
    </row>
    <row r="148" spans="1:37" x14ac:dyDescent="0.3">
      <c r="A148" t="str">
        <f>INDEX('T3 PCBs'!$A$4:$A$53,MATCH(B148,'T3 PCBs'!$B$4:$B$53,0))</f>
        <v>6</v>
      </c>
      <c r="B148" s="13" t="s">
        <v>139</v>
      </c>
      <c r="C148" s="13" t="s">
        <v>122</v>
      </c>
      <c r="D148" s="13" t="s">
        <v>150</v>
      </c>
      <c r="E148" s="13" t="s">
        <v>151</v>
      </c>
      <c r="F148" s="13" t="s">
        <v>152</v>
      </c>
      <c r="G148" s="13" t="s">
        <v>153</v>
      </c>
      <c r="H148" s="14">
        <v>38225.474305555559</v>
      </c>
      <c r="I148" s="13" t="s">
        <v>18</v>
      </c>
      <c r="J148" s="15">
        <v>60</v>
      </c>
      <c r="K148" s="13" t="s">
        <v>25</v>
      </c>
      <c r="L148" s="13" t="s">
        <v>20</v>
      </c>
      <c r="M148" s="13" t="s">
        <v>21</v>
      </c>
      <c r="N148" s="13" t="s">
        <v>22</v>
      </c>
      <c r="O148" s="13" t="s">
        <v>22</v>
      </c>
      <c r="P148" s="13" t="s">
        <v>22</v>
      </c>
      <c r="Q148" s="13"/>
      <c r="R148" s="13"/>
      <c r="S148" s="13" t="s">
        <v>23</v>
      </c>
      <c r="T148" s="13" t="s">
        <v>154</v>
      </c>
      <c r="U148" s="13" t="s">
        <v>154</v>
      </c>
      <c r="V148" s="13" t="s">
        <v>154</v>
      </c>
      <c r="W148" s="13" t="s">
        <v>154</v>
      </c>
      <c r="X148" s="14">
        <v>43998.341666666667</v>
      </c>
      <c r="Y148" s="13" t="s">
        <v>18</v>
      </c>
      <c r="Z148" s="15">
        <v>83.9</v>
      </c>
      <c r="AA148" s="13" t="s">
        <v>25</v>
      </c>
      <c r="AB148" s="13" t="s">
        <v>20</v>
      </c>
      <c r="AC148" s="13" t="s">
        <v>21</v>
      </c>
      <c r="AD148" s="13" t="s">
        <v>22</v>
      </c>
      <c r="AE148" s="13" t="s">
        <v>22</v>
      </c>
      <c r="AF148" s="13" t="s">
        <v>22</v>
      </c>
      <c r="AG148" s="13"/>
      <c r="AH148" s="13"/>
      <c r="AI148" s="21" t="str">
        <f t="shared" si="8"/>
        <v>No</v>
      </c>
      <c r="AJ148" s="22">
        <f t="shared" si="9"/>
        <v>0.39833333333333343</v>
      </c>
      <c r="AK148" s="21" t="s">
        <v>359</v>
      </c>
    </row>
    <row r="149" spans="1:37" x14ac:dyDescent="0.3">
      <c r="A149" t="str">
        <f>INDEX('T3 PCBs'!$A$4:$A$53,MATCH(B149,'T3 PCBs'!$B$4:$B$53,0))</f>
        <v>6</v>
      </c>
      <c r="B149" s="13" t="s">
        <v>139</v>
      </c>
      <c r="C149" s="13" t="s">
        <v>57</v>
      </c>
      <c r="D149" s="13" t="s">
        <v>155</v>
      </c>
      <c r="E149" s="13" t="s">
        <v>156</v>
      </c>
      <c r="F149" s="13" t="s">
        <v>157</v>
      </c>
      <c r="G149" s="13" t="s">
        <v>158</v>
      </c>
      <c r="H149" s="14">
        <v>36031</v>
      </c>
      <c r="I149" s="13" t="s">
        <v>18</v>
      </c>
      <c r="J149" s="15">
        <v>118</v>
      </c>
      <c r="K149" s="13" t="s">
        <v>25</v>
      </c>
      <c r="L149" s="13" t="s">
        <v>20</v>
      </c>
      <c r="M149" s="13" t="s">
        <v>21</v>
      </c>
      <c r="N149" s="13" t="s">
        <v>22</v>
      </c>
      <c r="O149" s="13" t="s">
        <v>22</v>
      </c>
      <c r="P149" s="13" t="s">
        <v>22</v>
      </c>
      <c r="Q149" s="13"/>
      <c r="R149" s="13"/>
      <c r="S149" s="13" t="s">
        <v>23</v>
      </c>
      <c r="T149" s="13" t="s">
        <v>159</v>
      </c>
      <c r="U149" s="13" t="s">
        <v>159</v>
      </c>
      <c r="V149" s="13" t="s">
        <v>159</v>
      </c>
      <c r="W149" s="13" t="s">
        <v>159</v>
      </c>
      <c r="X149" s="14">
        <v>43998.365972222222</v>
      </c>
      <c r="Y149" s="13" t="s">
        <v>18</v>
      </c>
      <c r="Z149" s="15">
        <v>100.6</v>
      </c>
      <c r="AA149" s="13" t="s">
        <v>25</v>
      </c>
      <c r="AB149" s="13" t="s">
        <v>20</v>
      </c>
      <c r="AC149" s="13" t="s">
        <v>21</v>
      </c>
      <c r="AD149" s="13" t="s">
        <v>22</v>
      </c>
      <c r="AE149" s="13" t="s">
        <v>22</v>
      </c>
      <c r="AF149" s="13" t="s">
        <v>22</v>
      </c>
      <c r="AG149" s="13"/>
      <c r="AH149" s="13"/>
      <c r="AI149" s="21" t="str">
        <f t="shared" si="8"/>
        <v>No</v>
      </c>
      <c r="AJ149" s="22">
        <f t="shared" si="9"/>
        <v>-0.1474576271186441</v>
      </c>
      <c r="AK149" s="21" t="s">
        <v>359</v>
      </c>
    </row>
    <row r="150" spans="1:37" x14ac:dyDescent="0.3">
      <c r="A150" t="str">
        <f>INDEX('T3 PCBs'!$A$4:$A$53,MATCH(B150,'T3 PCBs'!$B$4:$B$53,0))</f>
        <v>6</v>
      </c>
      <c r="B150" s="13" t="s">
        <v>139</v>
      </c>
      <c r="C150" s="13" t="s">
        <v>57</v>
      </c>
      <c r="D150" s="13" t="s">
        <v>160</v>
      </c>
      <c r="E150" s="13" t="s">
        <v>161</v>
      </c>
      <c r="F150" s="13" t="s">
        <v>162</v>
      </c>
      <c r="G150" s="13" t="s">
        <v>163</v>
      </c>
      <c r="H150" s="14">
        <v>36039</v>
      </c>
      <c r="I150" s="13" t="s">
        <v>18</v>
      </c>
      <c r="J150" s="15">
        <v>133</v>
      </c>
      <c r="K150" s="13" t="s">
        <v>25</v>
      </c>
      <c r="L150" s="13" t="s">
        <v>20</v>
      </c>
      <c r="M150" s="13" t="s">
        <v>21</v>
      </c>
      <c r="N150" s="13" t="s">
        <v>21</v>
      </c>
      <c r="O150" s="13" t="s">
        <v>22</v>
      </c>
      <c r="P150" s="13" t="s">
        <v>21</v>
      </c>
      <c r="Q150" s="13"/>
      <c r="R150" s="13"/>
      <c r="S150" s="13" t="s">
        <v>23</v>
      </c>
      <c r="T150" s="13" t="s">
        <v>164</v>
      </c>
      <c r="U150" s="13" t="s">
        <v>164</v>
      </c>
      <c r="V150" s="13" t="s">
        <v>164</v>
      </c>
      <c r="W150" s="13" t="s">
        <v>164</v>
      </c>
      <c r="X150" s="14">
        <v>43998.451388888891</v>
      </c>
      <c r="Y150" s="13" t="s">
        <v>18</v>
      </c>
      <c r="Z150" s="15">
        <v>122</v>
      </c>
      <c r="AA150" s="13" t="s">
        <v>25</v>
      </c>
      <c r="AB150" s="13" t="s">
        <v>20</v>
      </c>
      <c r="AC150" s="13" t="s">
        <v>21</v>
      </c>
      <c r="AD150" s="13" t="s">
        <v>22</v>
      </c>
      <c r="AE150" s="13" t="s">
        <v>22</v>
      </c>
      <c r="AF150" s="13" t="s">
        <v>22</v>
      </c>
      <c r="AG150" s="13"/>
      <c r="AH150" s="13"/>
      <c r="AI150" s="21" t="str">
        <f t="shared" si="8"/>
        <v>Yes</v>
      </c>
      <c r="AJ150" s="22">
        <f t="shared" si="9"/>
        <v>-8.2706766917293228E-2</v>
      </c>
      <c r="AK150" s="21" t="s">
        <v>361</v>
      </c>
    </row>
    <row r="151" spans="1:37" x14ac:dyDescent="0.3">
      <c r="A151" t="str">
        <f>INDEX('T3 PCBs'!$A$4:$A$53,MATCH(B151,'T3 PCBs'!$B$4:$B$53,0))</f>
        <v>6</v>
      </c>
      <c r="B151" s="13" t="s">
        <v>139</v>
      </c>
      <c r="C151" s="13" t="s">
        <v>122</v>
      </c>
      <c r="D151" s="13" t="s">
        <v>165</v>
      </c>
      <c r="E151" s="13" t="s">
        <v>166</v>
      </c>
      <c r="F151" s="13" t="s">
        <v>167</v>
      </c>
      <c r="G151" s="13" t="s">
        <v>168</v>
      </c>
      <c r="H151" s="14">
        <v>38223.645833333336</v>
      </c>
      <c r="I151" s="13" t="s">
        <v>18</v>
      </c>
      <c r="J151" s="15">
        <v>150</v>
      </c>
      <c r="K151" s="13" t="s">
        <v>19</v>
      </c>
      <c r="L151" s="13" t="s">
        <v>20</v>
      </c>
      <c r="M151" s="13" t="s">
        <v>21</v>
      </c>
      <c r="N151" s="13" t="s">
        <v>21</v>
      </c>
      <c r="O151" s="13" t="s">
        <v>22</v>
      </c>
      <c r="P151" s="13" t="s">
        <v>21</v>
      </c>
      <c r="Q151" s="13"/>
      <c r="R151" s="13"/>
      <c r="S151" s="13" t="s">
        <v>23</v>
      </c>
      <c r="T151" s="13" t="s">
        <v>169</v>
      </c>
      <c r="U151" s="13" t="s">
        <v>169</v>
      </c>
      <c r="V151" s="13" t="s">
        <v>169</v>
      </c>
      <c r="W151" s="13" t="s">
        <v>169</v>
      </c>
      <c r="X151" s="14">
        <v>43997.46597222222</v>
      </c>
      <c r="Y151" s="13" t="s">
        <v>18</v>
      </c>
      <c r="Z151" s="15">
        <v>104.6</v>
      </c>
      <c r="AA151" s="13" t="s">
        <v>25</v>
      </c>
      <c r="AB151" s="13" t="s">
        <v>20</v>
      </c>
      <c r="AC151" s="13" t="s">
        <v>21</v>
      </c>
      <c r="AD151" s="13" t="s">
        <v>22</v>
      </c>
      <c r="AE151" s="13" t="s">
        <v>22</v>
      </c>
      <c r="AF151" s="13" t="s">
        <v>22</v>
      </c>
      <c r="AG151" s="13"/>
      <c r="AH151" s="13"/>
      <c r="AI151" s="21" t="str">
        <f t="shared" si="8"/>
        <v>Yes</v>
      </c>
      <c r="AJ151" s="22">
        <f t="shared" si="9"/>
        <v>-0.30266666666666669</v>
      </c>
      <c r="AK151" s="21" t="s">
        <v>361</v>
      </c>
    </row>
    <row r="152" spans="1:37" x14ac:dyDescent="0.3">
      <c r="A152" t="str">
        <f>INDEX('T3 PCBs'!$A$4:$A$53,MATCH(B152,'T3 PCBs'!$B$4:$B$53,0))</f>
        <v>6</v>
      </c>
      <c r="B152" s="13" t="s">
        <v>139</v>
      </c>
      <c r="C152" s="13" t="s">
        <v>122</v>
      </c>
      <c r="D152" s="13" t="s">
        <v>170</v>
      </c>
      <c r="E152" s="13" t="s">
        <v>171</v>
      </c>
      <c r="F152" s="13" t="s">
        <v>172</v>
      </c>
      <c r="G152" s="13" t="s">
        <v>173</v>
      </c>
      <c r="H152" s="14">
        <v>38223.600694444445</v>
      </c>
      <c r="I152" s="13" t="s">
        <v>18</v>
      </c>
      <c r="J152" s="15">
        <v>170</v>
      </c>
      <c r="K152" s="13" t="s">
        <v>19</v>
      </c>
      <c r="L152" s="13" t="s">
        <v>20</v>
      </c>
      <c r="M152" s="13" t="s">
        <v>21</v>
      </c>
      <c r="N152" s="13" t="s">
        <v>22</v>
      </c>
      <c r="O152" s="13" t="s">
        <v>22</v>
      </c>
      <c r="P152" s="13" t="s">
        <v>22</v>
      </c>
      <c r="Q152" s="13"/>
      <c r="R152" s="13"/>
      <c r="S152" s="13" t="s">
        <v>23</v>
      </c>
      <c r="T152" s="13" t="s">
        <v>174</v>
      </c>
      <c r="U152" s="13" t="s">
        <v>174</v>
      </c>
      <c r="V152" s="13" t="s">
        <v>174</v>
      </c>
      <c r="W152" s="13" t="s">
        <v>174</v>
      </c>
      <c r="X152" s="14">
        <v>43998.419444444444</v>
      </c>
      <c r="Y152" s="13" t="s">
        <v>18</v>
      </c>
      <c r="Z152" s="15">
        <v>116.3</v>
      </c>
      <c r="AA152" s="13" t="s">
        <v>25</v>
      </c>
      <c r="AB152" s="13" t="s">
        <v>20</v>
      </c>
      <c r="AC152" s="13" t="s">
        <v>21</v>
      </c>
      <c r="AD152" s="13" t="s">
        <v>22</v>
      </c>
      <c r="AE152" s="13" t="s">
        <v>22</v>
      </c>
      <c r="AF152" s="13" t="s">
        <v>22</v>
      </c>
      <c r="AG152" s="13"/>
      <c r="AH152" s="13"/>
      <c r="AI152" s="21" t="str">
        <f t="shared" si="8"/>
        <v>No</v>
      </c>
      <c r="AJ152" s="22">
        <f t="shared" si="9"/>
        <v>-0.3158823529411765</v>
      </c>
      <c r="AK152" s="21" t="s">
        <v>359</v>
      </c>
    </row>
    <row r="153" spans="1:37" x14ac:dyDescent="0.3">
      <c r="A153" t="str">
        <f>INDEX('T3 PCBs'!$A$4:$A$53,MATCH(B153,'T3 PCBs'!$B$4:$B$53,0))</f>
        <v>6</v>
      </c>
      <c r="B153" s="13" t="s">
        <v>139</v>
      </c>
      <c r="C153" s="13" t="s">
        <v>175</v>
      </c>
      <c r="D153" s="13" t="s">
        <v>176</v>
      </c>
      <c r="E153" s="13" t="s">
        <v>177</v>
      </c>
      <c r="F153" s="13" t="s">
        <v>178</v>
      </c>
      <c r="G153" s="13" t="s">
        <v>179</v>
      </c>
      <c r="H153" s="14">
        <v>35719.548611111109</v>
      </c>
      <c r="I153" s="13" t="s">
        <v>18</v>
      </c>
      <c r="J153" s="15">
        <v>68</v>
      </c>
      <c r="K153" s="13" t="s">
        <v>25</v>
      </c>
      <c r="L153" s="13" t="s">
        <v>20</v>
      </c>
      <c r="M153" s="13" t="s">
        <v>21</v>
      </c>
      <c r="N153" s="13" t="s">
        <v>22</v>
      </c>
      <c r="O153" s="13" t="s">
        <v>22</v>
      </c>
      <c r="P153" s="13" t="s">
        <v>22</v>
      </c>
      <c r="Q153" s="13"/>
      <c r="R153" s="13"/>
      <c r="S153" s="13" t="s">
        <v>23</v>
      </c>
      <c r="T153" s="13" t="s">
        <v>180</v>
      </c>
      <c r="U153" s="13" t="s">
        <v>180</v>
      </c>
      <c r="V153" s="13" t="s">
        <v>180</v>
      </c>
      <c r="W153" s="13" t="s">
        <v>180</v>
      </c>
      <c r="X153" s="14">
        <v>43998.435416666667</v>
      </c>
      <c r="Y153" s="13" t="s">
        <v>18</v>
      </c>
      <c r="Z153" s="15">
        <v>107.4</v>
      </c>
      <c r="AA153" s="13" t="s">
        <v>25</v>
      </c>
      <c r="AB153" s="13" t="s">
        <v>20</v>
      </c>
      <c r="AC153" s="13" t="s">
        <v>21</v>
      </c>
      <c r="AD153" s="13" t="s">
        <v>22</v>
      </c>
      <c r="AE153" s="13" t="s">
        <v>22</v>
      </c>
      <c r="AF153" s="13" t="s">
        <v>22</v>
      </c>
      <c r="AG153" s="13"/>
      <c r="AH153" s="13"/>
      <c r="AI153" s="21" t="str">
        <f t="shared" si="8"/>
        <v>No</v>
      </c>
      <c r="AJ153" s="22">
        <f t="shared" si="9"/>
        <v>0.5794117647058824</v>
      </c>
      <c r="AK153" s="21" t="s">
        <v>359</v>
      </c>
    </row>
    <row r="154" spans="1:37" x14ac:dyDescent="0.3">
      <c r="A154" t="str">
        <f>INDEX('T3 PCBs'!$A$4:$A$53,MATCH(B154,'T3 PCBs'!$B$4:$B$53,0))</f>
        <v>6</v>
      </c>
      <c r="B154" s="13" t="s">
        <v>139</v>
      </c>
      <c r="C154" s="13" t="s">
        <v>122</v>
      </c>
      <c r="D154" s="13" t="s">
        <v>181</v>
      </c>
      <c r="E154" s="13" t="s">
        <v>182</v>
      </c>
      <c r="F154" s="13" t="s">
        <v>183</v>
      </c>
      <c r="G154" s="13" t="s">
        <v>184</v>
      </c>
      <c r="H154" s="14">
        <v>38224.613888888889</v>
      </c>
      <c r="I154" s="13" t="s">
        <v>18</v>
      </c>
      <c r="J154" s="15">
        <v>170</v>
      </c>
      <c r="K154" s="13" t="s">
        <v>19</v>
      </c>
      <c r="L154" s="13" t="s">
        <v>20</v>
      </c>
      <c r="M154" s="13" t="s">
        <v>21</v>
      </c>
      <c r="N154" s="13" t="s">
        <v>22</v>
      </c>
      <c r="O154" s="13" t="s">
        <v>22</v>
      </c>
      <c r="P154" s="13" t="s">
        <v>22</v>
      </c>
      <c r="Q154" s="13"/>
      <c r="R154" s="13"/>
      <c r="S154" s="13" t="s">
        <v>23</v>
      </c>
      <c r="T154" s="13" t="s">
        <v>185</v>
      </c>
      <c r="U154" s="13" t="s">
        <v>185</v>
      </c>
      <c r="V154" s="13" t="s">
        <v>185</v>
      </c>
      <c r="W154" s="13" t="s">
        <v>185</v>
      </c>
      <c r="X154" s="14">
        <v>43998.404861111114</v>
      </c>
      <c r="Y154" s="13" t="s">
        <v>18</v>
      </c>
      <c r="Z154" s="15">
        <v>115.3</v>
      </c>
      <c r="AA154" s="13" t="s">
        <v>25</v>
      </c>
      <c r="AB154" s="13" t="s">
        <v>20</v>
      </c>
      <c r="AC154" s="13" t="s">
        <v>21</v>
      </c>
      <c r="AD154" s="13" t="s">
        <v>22</v>
      </c>
      <c r="AE154" s="13" t="s">
        <v>22</v>
      </c>
      <c r="AF154" s="13" t="s">
        <v>22</v>
      </c>
      <c r="AG154" s="13"/>
      <c r="AH154" s="13"/>
      <c r="AI154" s="21" t="str">
        <f t="shared" si="8"/>
        <v>No</v>
      </c>
      <c r="AJ154" s="22">
        <f t="shared" si="9"/>
        <v>-0.32176470588235295</v>
      </c>
      <c r="AK154" s="21" t="s">
        <v>359</v>
      </c>
    </row>
    <row r="155" spans="1:37" x14ac:dyDescent="0.3">
      <c r="A155" t="str">
        <f>INDEX('T3 PCBs'!$A$4:$A$53,MATCH(B155,'T3 PCBs'!$B$4:$B$53,0))</f>
        <v>6</v>
      </c>
      <c r="B155" s="13" t="s">
        <v>139</v>
      </c>
      <c r="C155" s="13" t="s">
        <v>122</v>
      </c>
      <c r="D155" s="13" t="s">
        <v>186</v>
      </c>
      <c r="E155" s="13" t="s">
        <v>187</v>
      </c>
      <c r="F155" s="13" t="s">
        <v>188</v>
      </c>
      <c r="G155" s="13" t="s">
        <v>189</v>
      </c>
      <c r="H155" s="14">
        <v>38223.559027777781</v>
      </c>
      <c r="I155" s="13" t="s">
        <v>18</v>
      </c>
      <c r="J155" s="15">
        <v>180</v>
      </c>
      <c r="K155" s="13" t="s">
        <v>19</v>
      </c>
      <c r="L155" s="13" t="s">
        <v>20</v>
      </c>
      <c r="M155" s="13" t="s">
        <v>21</v>
      </c>
      <c r="N155" s="13" t="s">
        <v>22</v>
      </c>
      <c r="O155" s="13" t="s">
        <v>22</v>
      </c>
      <c r="P155" s="13" t="s">
        <v>22</v>
      </c>
      <c r="Q155" s="13"/>
      <c r="R155" s="13"/>
      <c r="S155" s="13" t="s">
        <v>23</v>
      </c>
      <c r="T155" s="13" t="s">
        <v>190</v>
      </c>
      <c r="U155" s="13" t="s">
        <v>190</v>
      </c>
      <c r="V155" s="13" t="s">
        <v>190</v>
      </c>
      <c r="W155" s="13" t="s">
        <v>190</v>
      </c>
      <c r="X155" s="14">
        <v>43997.524305555555</v>
      </c>
      <c r="Y155" s="13" t="s">
        <v>18</v>
      </c>
      <c r="Z155" s="15">
        <v>108.4</v>
      </c>
      <c r="AA155" s="13" t="s">
        <v>25</v>
      </c>
      <c r="AB155" s="13" t="s">
        <v>20</v>
      </c>
      <c r="AC155" s="13" t="s">
        <v>21</v>
      </c>
      <c r="AD155" s="13" t="s">
        <v>22</v>
      </c>
      <c r="AE155" s="13" t="s">
        <v>22</v>
      </c>
      <c r="AF155" s="13" t="s">
        <v>22</v>
      </c>
      <c r="AG155" s="13"/>
      <c r="AH155" s="13"/>
      <c r="AI155" s="21" t="str">
        <f t="shared" ref="AI155:AI172" si="10">IF(OR(P155="Yes",AF155="Yes"),"Yes","No")</f>
        <v>No</v>
      </c>
      <c r="AJ155" s="22">
        <f t="shared" si="9"/>
        <v>-0.39777777777777773</v>
      </c>
      <c r="AK155" s="21" t="s">
        <v>359</v>
      </c>
    </row>
    <row r="156" spans="1:37" x14ac:dyDescent="0.3">
      <c r="A156" t="str">
        <f>INDEX('T3 PCBs'!$A$4:$A$53,MATCH(B156,'T3 PCBs'!$B$4:$B$53,0))</f>
        <v>6</v>
      </c>
      <c r="B156" s="13" t="s">
        <v>139</v>
      </c>
      <c r="C156" s="13" t="s">
        <v>191</v>
      </c>
      <c r="D156" s="13" t="s">
        <v>192</v>
      </c>
      <c r="E156" s="13" t="s">
        <v>193</v>
      </c>
      <c r="F156" s="13" t="s">
        <v>192</v>
      </c>
      <c r="G156" s="13" t="s">
        <v>193</v>
      </c>
      <c r="H156" s="14">
        <v>40623.688194444447</v>
      </c>
      <c r="I156" s="13" t="s">
        <v>18</v>
      </c>
      <c r="J156" s="15">
        <v>68</v>
      </c>
      <c r="K156" s="13" t="s">
        <v>19</v>
      </c>
      <c r="L156" s="13" t="s">
        <v>20</v>
      </c>
      <c r="M156" s="13" t="s">
        <v>21</v>
      </c>
      <c r="N156" s="13" t="s">
        <v>22</v>
      </c>
      <c r="O156" s="13" t="s">
        <v>22</v>
      </c>
      <c r="P156" s="13" t="s">
        <v>22</v>
      </c>
      <c r="Q156" s="13"/>
      <c r="R156" s="13"/>
      <c r="S156" s="13" t="s">
        <v>23</v>
      </c>
      <c r="T156" s="13" t="s">
        <v>194</v>
      </c>
      <c r="U156" s="13" t="s">
        <v>194</v>
      </c>
      <c r="V156" s="13" t="s">
        <v>194</v>
      </c>
      <c r="W156" s="13" t="s">
        <v>194</v>
      </c>
      <c r="X156" s="14">
        <v>43998.353472222225</v>
      </c>
      <c r="Y156" s="13" t="s">
        <v>18</v>
      </c>
      <c r="Z156" s="15">
        <v>120.5</v>
      </c>
      <c r="AA156" s="13" t="s">
        <v>25</v>
      </c>
      <c r="AB156" s="13" t="s">
        <v>20</v>
      </c>
      <c r="AC156" s="13" t="s">
        <v>21</v>
      </c>
      <c r="AD156" s="13" t="s">
        <v>22</v>
      </c>
      <c r="AE156" s="13" t="s">
        <v>22</v>
      </c>
      <c r="AF156" s="13" t="s">
        <v>22</v>
      </c>
      <c r="AG156" s="13"/>
      <c r="AH156" s="13"/>
      <c r="AI156" s="21" t="str">
        <f t="shared" si="10"/>
        <v>No</v>
      </c>
      <c r="AJ156" s="22">
        <f t="shared" si="9"/>
        <v>0.7720588235294118</v>
      </c>
      <c r="AK156" s="21" t="s">
        <v>359</v>
      </c>
    </row>
    <row r="157" spans="1:37" x14ac:dyDescent="0.3">
      <c r="A157" t="str">
        <f>INDEX('T3 PCBs'!$A$4:$A$53,MATCH(B157,'T3 PCBs'!$B$4:$B$53,0))</f>
        <v>6</v>
      </c>
      <c r="B157" s="13" t="s">
        <v>195</v>
      </c>
      <c r="C157" s="13" t="s">
        <v>103</v>
      </c>
      <c r="D157" s="13" t="s">
        <v>196</v>
      </c>
      <c r="E157" s="13" t="s">
        <v>197</v>
      </c>
      <c r="F157" s="13" t="s">
        <v>198</v>
      </c>
      <c r="G157" s="13" t="s">
        <v>199</v>
      </c>
      <c r="H157" s="14">
        <v>35704</v>
      </c>
      <c r="I157" s="13" t="s">
        <v>18</v>
      </c>
      <c r="J157" s="15">
        <v>340</v>
      </c>
      <c r="K157" s="13" t="s">
        <v>19</v>
      </c>
      <c r="L157" s="13" t="s">
        <v>20</v>
      </c>
      <c r="M157" s="13" t="s">
        <v>21</v>
      </c>
      <c r="N157" s="13" t="s">
        <v>21</v>
      </c>
      <c r="O157" s="13" t="s">
        <v>22</v>
      </c>
      <c r="P157" s="13" t="s">
        <v>21</v>
      </c>
      <c r="Q157" s="13"/>
      <c r="R157" s="13"/>
      <c r="S157" s="13" t="s">
        <v>23</v>
      </c>
      <c r="T157" s="13" t="s">
        <v>200</v>
      </c>
      <c r="U157" s="13" t="s">
        <v>200</v>
      </c>
      <c r="V157" s="13" t="s">
        <v>200</v>
      </c>
      <c r="W157" s="13" t="s">
        <v>200</v>
      </c>
      <c r="X157" s="14">
        <v>44000.544444444444</v>
      </c>
      <c r="Y157" s="13" t="s">
        <v>18</v>
      </c>
      <c r="Z157" s="15">
        <v>34.4</v>
      </c>
      <c r="AA157" s="13" t="s">
        <v>25</v>
      </c>
      <c r="AB157" s="13" t="s">
        <v>20</v>
      </c>
      <c r="AC157" s="13" t="s">
        <v>21</v>
      </c>
      <c r="AD157" s="13" t="s">
        <v>22</v>
      </c>
      <c r="AE157" s="13" t="s">
        <v>22</v>
      </c>
      <c r="AF157" s="13" t="s">
        <v>22</v>
      </c>
      <c r="AG157" s="13"/>
      <c r="AH157" s="13"/>
      <c r="AI157" s="21" t="str">
        <f t="shared" si="10"/>
        <v>Yes</v>
      </c>
      <c r="AJ157" s="22">
        <f t="shared" si="9"/>
        <v>-0.8988235294117648</v>
      </c>
      <c r="AK157" s="21" t="s">
        <v>360</v>
      </c>
    </row>
    <row r="158" spans="1:37" x14ac:dyDescent="0.3">
      <c r="A158" t="str">
        <f>INDEX('T3 PCBs'!$A$4:$A$53,MATCH(B158,'T3 PCBs'!$B$4:$B$53,0))</f>
        <v>6</v>
      </c>
      <c r="B158" s="13" t="s">
        <v>201</v>
      </c>
      <c r="C158" s="13" t="s">
        <v>175</v>
      </c>
      <c r="D158" s="13" t="s">
        <v>202</v>
      </c>
      <c r="E158" s="13" t="s">
        <v>203</v>
      </c>
      <c r="F158" s="13" t="s">
        <v>204</v>
      </c>
      <c r="G158" s="13" t="s">
        <v>205</v>
      </c>
      <c r="H158" s="14">
        <v>35716.699999999997</v>
      </c>
      <c r="I158" s="13" t="s">
        <v>18</v>
      </c>
      <c r="J158" s="15">
        <v>105</v>
      </c>
      <c r="K158" s="13" t="s">
        <v>25</v>
      </c>
      <c r="L158" s="13" t="s">
        <v>20</v>
      </c>
      <c r="M158" s="13" t="s">
        <v>21</v>
      </c>
      <c r="N158" s="13" t="s">
        <v>22</v>
      </c>
      <c r="O158" s="13" t="s">
        <v>22</v>
      </c>
      <c r="P158" s="13" t="s">
        <v>22</v>
      </c>
      <c r="Q158" s="13"/>
      <c r="R158" s="13"/>
      <c r="S158" s="13" t="s">
        <v>23</v>
      </c>
      <c r="T158" s="13" t="s">
        <v>206</v>
      </c>
      <c r="U158" s="13" t="s">
        <v>206</v>
      </c>
      <c r="V158" s="13" t="s">
        <v>206</v>
      </c>
      <c r="W158" s="13" t="s">
        <v>206</v>
      </c>
      <c r="X158" s="14">
        <v>43992.340277777781</v>
      </c>
      <c r="Y158" s="13" t="s">
        <v>18</v>
      </c>
      <c r="Z158" s="15">
        <v>71.099999999999994</v>
      </c>
      <c r="AA158" s="13" t="s">
        <v>25</v>
      </c>
      <c r="AB158" s="13" t="s">
        <v>20</v>
      </c>
      <c r="AC158" s="13" t="s">
        <v>21</v>
      </c>
      <c r="AD158" s="13" t="s">
        <v>22</v>
      </c>
      <c r="AE158" s="13" t="s">
        <v>22</v>
      </c>
      <c r="AF158" s="13" t="s">
        <v>22</v>
      </c>
      <c r="AG158" s="13"/>
      <c r="AH158" s="13"/>
      <c r="AI158" s="21" t="str">
        <f t="shared" si="10"/>
        <v>No</v>
      </c>
      <c r="AJ158" s="22">
        <f t="shared" si="9"/>
        <v>-0.3228571428571429</v>
      </c>
      <c r="AK158" s="21" t="s">
        <v>359</v>
      </c>
    </row>
    <row r="159" spans="1:37" x14ac:dyDescent="0.3">
      <c r="A159" t="str">
        <f>INDEX('T3 PCBs'!$A$4:$A$53,MATCH(B159,'T3 PCBs'!$B$4:$B$53,0))</f>
        <v>6</v>
      </c>
      <c r="B159" s="13" t="s">
        <v>207</v>
      </c>
      <c r="C159" s="13" t="s">
        <v>27</v>
      </c>
      <c r="D159" s="13" t="s">
        <v>213</v>
      </c>
      <c r="E159" s="13" t="s">
        <v>214</v>
      </c>
      <c r="F159" s="13" t="s">
        <v>215</v>
      </c>
      <c r="G159" s="13" t="s">
        <v>216</v>
      </c>
      <c r="H159" s="14">
        <v>38426</v>
      </c>
      <c r="I159" s="13" t="s">
        <v>18</v>
      </c>
      <c r="J159" s="15">
        <v>100</v>
      </c>
      <c r="K159" s="13" t="s">
        <v>19</v>
      </c>
      <c r="L159" s="13" t="s">
        <v>20</v>
      </c>
      <c r="M159" s="13" t="s">
        <v>21</v>
      </c>
      <c r="N159" s="13" t="s">
        <v>22</v>
      </c>
      <c r="O159" s="13" t="s">
        <v>22</v>
      </c>
      <c r="P159" s="13" t="s">
        <v>22</v>
      </c>
      <c r="Q159" s="13"/>
      <c r="R159" s="13"/>
      <c r="S159" s="13" t="s">
        <v>23</v>
      </c>
      <c r="T159" s="13" t="s">
        <v>212</v>
      </c>
      <c r="U159" s="13" t="s">
        <v>212</v>
      </c>
      <c r="V159" s="13" t="s">
        <v>212</v>
      </c>
      <c r="W159" s="13" t="s">
        <v>212</v>
      </c>
      <c r="X159" s="14">
        <v>43999.452777777777</v>
      </c>
      <c r="Y159" s="13" t="s">
        <v>18</v>
      </c>
      <c r="Z159" s="15">
        <v>42.3</v>
      </c>
      <c r="AA159" s="13" t="s">
        <v>25</v>
      </c>
      <c r="AB159" s="13" t="s">
        <v>20</v>
      </c>
      <c r="AC159" s="13" t="s">
        <v>21</v>
      </c>
      <c r="AD159" s="13" t="s">
        <v>22</v>
      </c>
      <c r="AE159" s="13" t="s">
        <v>22</v>
      </c>
      <c r="AF159" s="13" t="s">
        <v>22</v>
      </c>
      <c r="AG159" s="13"/>
      <c r="AH159" s="13"/>
      <c r="AI159" s="21" t="str">
        <f t="shared" si="10"/>
        <v>No</v>
      </c>
      <c r="AJ159" s="22">
        <f t="shared" si="9"/>
        <v>-0.57700000000000007</v>
      </c>
      <c r="AK159" s="21" t="s">
        <v>359</v>
      </c>
    </row>
    <row r="160" spans="1:37" x14ac:dyDescent="0.3">
      <c r="A160" t="str">
        <f>INDEX('T3 PCBs'!$A$4:$A$53,MATCH(B160,'T3 PCBs'!$B$4:$B$53,0))</f>
        <v>6</v>
      </c>
      <c r="B160" s="13" t="s">
        <v>207</v>
      </c>
      <c r="C160" s="13" t="s">
        <v>33</v>
      </c>
      <c r="D160" s="13" t="s">
        <v>208</v>
      </c>
      <c r="E160" s="13" t="s">
        <v>209</v>
      </c>
      <c r="F160" s="13" t="s">
        <v>210</v>
      </c>
      <c r="G160" s="13" t="s">
        <v>211</v>
      </c>
      <c r="H160" s="14">
        <v>38226</v>
      </c>
      <c r="I160" s="13" t="s">
        <v>18</v>
      </c>
      <c r="J160" s="15">
        <v>270</v>
      </c>
      <c r="K160" s="13" t="s">
        <v>19</v>
      </c>
      <c r="L160" s="13" t="s">
        <v>20</v>
      </c>
      <c r="M160" s="13" t="s">
        <v>21</v>
      </c>
      <c r="N160" s="13" t="s">
        <v>21</v>
      </c>
      <c r="O160" s="13" t="s">
        <v>22</v>
      </c>
      <c r="P160" s="13" t="s">
        <v>21</v>
      </c>
      <c r="Q160" s="13"/>
      <c r="R160" s="13"/>
      <c r="S160" s="13" t="s">
        <v>23</v>
      </c>
      <c r="T160" s="13" t="s">
        <v>212</v>
      </c>
      <c r="U160" s="13" t="s">
        <v>212</v>
      </c>
      <c r="V160" s="13" t="s">
        <v>212</v>
      </c>
      <c r="W160" s="13" t="s">
        <v>212</v>
      </c>
      <c r="X160" s="14">
        <v>43999.452777777777</v>
      </c>
      <c r="Y160" s="13" t="s">
        <v>18</v>
      </c>
      <c r="Z160" s="15">
        <v>42.3</v>
      </c>
      <c r="AA160" s="13" t="s">
        <v>25</v>
      </c>
      <c r="AB160" s="13" t="s">
        <v>20</v>
      </c>
      <c r="AC160" s="13" t="s">
        <v>21</v>
      </c>
      <c r="AD160" s="13" t="s">
        <v>22</v>
      </c>
      <c r="AE160" s="13" t="s">
        <v>22</v>
      </c>
      <c r="AF160" s="13" t="s">
        <v>22</v>
      </c>
      <c r="AG160" s="13"/>
      <c r="AH160" s="13"/>
      <c r="AI160" s="21" t="str">
        <f t="shared" si="10"/>
        <v>Yes</v>
      </c>
      <c r="AJ160" s="22">
        <f t="shared" si="9"/>
        <v>-0.84333333333333327</v>
      </c>
      <c r="AK160" s="21" t="s">
        <v>360</v>
      </c>
    </row>
    <row r="161" spans="1:37" x14ac:dyDescent="0.3">
      <c r="A161" t="str">
        <f>INDEX('T3 PCBs'!$A$4:$A$53,MATCH(B161,'T3 PCBs'!$B$4:$B$53,0))</f>
        <v>6</v>
      </c>
      <c r="B161" s="13" t="s">
        <v>217</v>
      </c>
      <c r="C161" s="13" t="s">
        <v>175</v>
      </c>
      <c r="D161" s="13" t="s">
        <v>218</v>
      </c>
      <c r="E161" s="13" t="s">
        <v>219</v>
      </c>
      <c r="F161" s="13" t="s">
        <v>220</v>
      </c>
      <c r="G161" s="13" t="s">
        <v>221</v>
      </c>
      <c r="H161" s="14">
        <v>35718.374305555553</v>
      </c>
      <c r="I161" s="13" t="s">
        <v>18</v>
      </c>
      <c r="J161" s="15">
        <v>260</v>
      </c>
      <c r="K161" s="13" t="s">
        <v>19</v>
      </c>
      <c r="L161" s="13" t="s">
        <v>20</v>
      </c>
      <c r="M161" s="13" t="s">
        <v>21</v>
      </c>
      <c r="N161" s="13" t="s">
        <v>21</v>
      </c>
      <c r="O161" s="13" t="s">
        <v>22</v>
      </c>
      <c r="P161" s="13" t="s">
        <v>21</v>
      </c>
      <c r="Q161" s="13"/>
      <c r="R161" s="13"/>
      <c r="S161" s="13" t="s">
        <v>23</v>
      </c>
      <c r="T161" s="13" t="s">
        <v>222</v>
      </c>
      <c r="U161" s="13" t="s">
        <v>222</v>
      </c>
      <c r="V161" s="13" t="s">
        <v>222</v>
      </c>
      <c r="W161" s="13" t="s">
        <v>222</v>
      </c>
      <c r="X161" s="14">
        <v>44000.5625</v>
      </c>
      <c r="Y161" s="13" t="s">
        <v>18</v>
      </c>
      <c r="Z161" s="15">
        <v>81.5</v>
      </c>
      <c r="AA161" s="13" t="s">
        <v>25</v>
      </c>
      <c r="AB161" s="13" t="s">
        <v>20</v>
      </c>
      <c r="AC161" s="13" t="s">
        <v>21</v>
      </c>
      <c r="AD161" s="13" t="s">
        <v>22</v>
      </c>
      <c r="AE161" s="13" t="s">
        <v>22</v>
      </c>
      <c r="AF161" s="13" t="s">
        <v>22</v>
      </c>
      <c r="AG161" s="13"/>
      <c r="AH161" s="13"/>
      <c r="AI161" s="21" t="str">
        <f t="shared" si="10"/>
        <v>Yes</v>
      </c>
      <c r="AJ161" s="22">
        <f t="shared" si="9"/>
        <v>-0.68653846153846154</v>
      </c>
      <c r="AK161" s="21" t="s">
        <v>360</v>
      </c>
    </row>
    <row r="162" spans="1:37" x14ac:dyDescent="0.3">
      <c r="A162" t="str">
        <f>INDEX('T3 PCBs'!$A$4:$A$53,MATCH(B162,'T3 PCBs'!$B$4:$B$53,0))</f>
        <v>6</v>
      </c>
      <c r="B162" s="13" t="s">
        <v>223</v>
      </c>
      <c r="C162" s="13" t="s">
        <v>109</v>
      </c>
      <c r="D162" s="13" t="s">
        <v>224</v>
      </c>
      <c r="E162" s="13" t="s">
        <v>225</v>
      </c>
      <c r="F162" s="13" t="s">
        <v>226</v>
      </c>
      <c r="G162" s="13" t="s">
        <v>226</v>
      </c>
      <c r="H162" s="14">
        <v>40754.722222222219</v>
      </c>
      <c r="I162" s="13" t="s">
        <v>18</v>
      </c>
      <c r="J162" s="15">
        <v>23</v>
      </c>
      <c r="K162" s="13" t="s">
        <v>19</v>
      </c>
      <c r="L162" s="13" t="s">
        <v>20</v>
      </c>
      <c r="M162" s="13" t="s">
        <v>21</v>
      </c>
      <c r="N162" s="13" t="s">
        <v>22</v>
      </c>
      <c r="O162" s="13" t="s">
        <v>22</v>
      </c>
      <c r="P162" s="13" t="s">
        <v>22</v>
      </c>
      <c r="Q162" s="13"/>
      <c r="R162" s="13"/>
      <c r="S162" s="13" t="s">
        <v>23</v>
      </c>
      <c r="T162" s="13" t="s">
        <v>227</v>
      </c>
      <c r="U162" s="13" t="s">
        <v>227</v>
      </c>
      <c r="V162" s="13" t="s">
        <v>227</v>
      </c>
      <c r="W162" s="13" t="s">
        <v>227</v>
      </c>
      <c r="X162" s="14">
        <v>44007.362500000003</v>
      </c>
      <c r="Y162" s="13" t="s">
        <v>18</v>
      </c>
      <c r="Z162" s="15">
        <v>34.700000000000003</v>
      </c>
      <c r="AA162" s="13" t="s">
        <v>25</v>
      </c>
      <c r="AB162" s="13" t="s">
        <v>20</v>
      </c>
      <c r="AC162" s="13" t="s">
        <v>21</v>
      </c>
      <c r="AD162" s="13" t="s">
        <v>22</v>
      </c>
      <c r="AE162" s="13" t="s">
        <v>22</v>
      </c>
      <c r="AF162" s="13" t="s">
        <v>22</v>
      </c>
      <c r="AG162" s="13"/>
      <c r="AH162" s="13"/>
      <c r="AI162" s="21" t="str">
        <f t="shared" si="10"/>
        <v>No</v>
      </c>
      <c r="AJ162" s="22">
        <f t="shared" si="9"/>
        <v>0.50869565217391322</v>
      </c>
      <c r="AK162" s="21" t="s">
        <v>359</v>
      </c>
    </row>
    <row r="163" spans="1:37" x14ac:dyDescent="0.3">
      <c r="A163" t="str">
        <f>INDEX('T3 PCBs'!$A$4:$A$53,MATCH(B163,'T3 PCBs'!$B$4:$B$53,0))</f>
        <v>6</v>
      </c>
      <c r="B163" s="13" t="s">
        <v>228</v>
      </c>
      <c r="C163" s="13" t="s">
        <v>33</v>
      </c>
      <c r="D163" s="13" t="s">
        <v>229</v>
      </c>
      <c r="E163" s="13" t="s">
        <v>230</v>
      </c>
      <c r="F163" s="13" t="s">
        <v>231</v>
      </c>
      <c r="G163" s="13" t="s">
        <v>232</v>
      </c>
      <c r="H163" s="14">
        <v>38229</v>
      </c>
      <c r="I163" s="13" t="s">
        <v>18</v>
      </c>
      <c r="J163" s="15">
        <v>22</v>
      </c>
      <c r="K163" s="13" t="s">
        <v>19</v>
      </c>
      <c r="L163" s="13" t="s">
        <v>20</v>
      </c>
      <c r="M163" s="13" t="s">
        <v>21</v>
      </c>
      <c r="N163" s="13" t="s">
        <v>22</v>
      </c>
      <c r="O163" s="13" t="s">
        <v>22</v>
      </c>
      <c r="P163" s="13" t="s">
        <v>22</v>
      </c>
      <c r="Q163" s="13"/>
      <c r="R163" s="13"/>
      <c r="S163" s="13" t="s">
        <v>23</v>
      </c>
      <c r="T163" s="13" t="s">
        <v>233</v>
      </c>
      <c r="U163" s="13" t="s">
        <v>233</v>
      </c>
      <c r="V163" s="13" t="s">
        <v>233</v>
      </c>
      <c r="W163" s="13" t="s">
        <v>233</v>
      </c>
      <c r="X163" s="14">
        <v>44007.408333333333</v>
      </c>
      <c r="Y163" s="13" t="s">
        <v>18</v>
      </c>
      <c r="Z163" s="15">
        <v>38.700000000000003</v>
      </c>
      <c r="AA163" s="13" t="s">
        <v>25</v>
      </c>
      <c r="AB163" s="13" t="s">
        <v>20</v>
      </c>
      <c r="AC163" s="13" t="s">
        <v>21</v>
      </c>
      <c r="AD163" s="13" t="s">
        <v>22</v>
      </c>
      <c r="AE163" s="13" t="s">
        <v>22</v>
      </c>
      <c r="AF163" s="13" t="s">
        <v>22</v>
      </c>
      <c r="AG163" s="13"/>
      <c r="AH163" s="13"/>
      <c r="AI163" s="21" t="str">
        <f t="shared" si="10"/>
        <v>No</v>
      </c>
      <c r="AJ163" s="22">
        <f t="shared" ref="AJ163:AJ172" si="11">(Z163-J163)/J163</f>
        <v>0.75909090909090926</v>
      </c>
      <c r="AK163" s="21" t="s">
        <v>359</v>
      </c>
    </row>
    <row r="164" spans="1:37" x14ac:dyDescent="0.3">
      <c r="A164" t="str">
        <f>INDEX('T3 PCBs'!$A$4:$A$53,MATCH(B164,'T3 PCBs'!$B$4:$B$53,0))</f>
        <v>7</v>
      </c>
      <c r="B164" s="13" t="s">
        <v>234</v>
      </c>
      <c r="C164" s="13" t="s">
        <v>235</v>
      </c>
      <c r="D164" s="13" t="s">
        <v>236</v>
      </c>
      <c r="E164" s="13" t="s">
        <v>237</v>
      </c>
      <c r="F164" s="13" t="s">
        <v>238</v>
      </c>
      <c r="G164" s="13" t="s">
        <v>239</v>
      </c>
      <c r="H164" s="14">
        <v>35039</v>
      </c>
      <c r="I164" s="13" t="s">
        <v>18</v>
      </c>
      <c r="J164" s="15">
        <v>360</v>
      </c>
      <c r="K164" s="13" t="s">
        <v>19</v>
      </c>
      <c r="L164" s="13" t="s">
        <v>20</v>
      </c>
      <c r="M164" s="13" t="s">
        <v>21</v>
      </c>
      <c r="N164" s="13" t="s">
        <v>21</v>
      </c>
      <c r="O164" s="13" t="s">
        <v>22</v>
      </c>
      <c r="P164" s="13" t="s">
        <v>21</v>
      </c>
      <c r="Q164" s="13"/>
      <c r="R164" s="13"/>
      <c r="S164" s="13" t="s">
        <v>23</v>
      </c>
      <c r="T164" s="13" t="s">
        <v>240</v>
      </c>
      <c r="U164" s="13" t="s">
        <v>240</v>
      </c>
      <c r="V164" s="13" t="s">
        <v>240</v>
      </c>
      <c r="W164" s="13" t="s">
        <v>240</v>
      </c>
      <c r="X164" s="14">
        <v>44005.425694444442</v>
      </c>
      <c r="Y164" s="13" t="s">
        <v>18</v>
      </c>
      <c r="Z164" s="15">
        <v>329</v>
      </c>
      <c r="AA164" s="13" t="s">
        <v>25</v>
      </c>
      <c r="AB164" s="13" t="s">
        <v>20</v>
      </c>
      <c r="AC164" s="13" t="s">
        <v>21</v>
      </c>
      <c r="AD164" s="13" t="s">
        <v>21</v>
      </c>
      <c r="AE164" s="13" t="s">
        <v>22</v>
      </c>
      <c r="AF164" s="13" t="s">
        <v>21</v>
      </c>
      <c r="AG164" s="13"/>
      <c r="AH164" s="13"/>
      <c r="AI164" s="21" t="str">
        <f t="shared" si="10"/>
        <v>Yes</v>
      </c>
      <c r="AJ164" s="22">
        <f t="shared" si="11"/>
        <v>-8.611111111111111E-2</v>
      </c>
      <c r="AK164" s="21" t="s">
        <v>361</v>
      </c>
    </row>
    <row r="165" spans="1:37" x14ac:dyDescent="0.3">
      <c r="A165" t="str">
        <f>INDEX('T3 PCBs'!$A$4:$A$53,MATCH(B165,'T3 PCBs'!$B$4:$B$53,0))</f>
        <v>7</v>
      </c>
      <c r="B165" s="13" t="s">
        <v>234</v>
      </c>
      <c r="C165" s="13" t="s">
        <v>191</v>
      </c>
      <c r="D165" s="13" t="s">
        <v>241</v>
      </c>
      <c r="E165" s="13" t="s">
        <v>242</v>
      </c>
      <c r="F165" s="13" t="s">
        <v>241</v>
      </c>
      <c r="G165" s="13" t="s">
        <v>242</v>
      </c>
      <c r="H165" s="14">
        <v>40620.377083333333</v>
      </c>
      <c r="I165" s="13" t="s">
        <v>18</v>
      </c>
      <c r="J165" s="15">
        <v>52</v>
      </c>
      <c r="K165" s="13" t="s">
        <v>19</v>
      </c>
      <c r="L165" s="13" t="s">
        <v>20</v>
      </c>
      <c r="M165" s="13" t="s">
        <v>21</v>
      </c>
      <c r="N165" s="13" t="s">
        <v>22</v>
      </c>
      <c r="O165" s="13" t="s">
        <v>22</v>
      </c>
      <c r="P165" s="13" t="s">
        <v>22</v>
      </c>
      <c r="Q165" s="13"/>
      <c r="R165" s="13"/>
      <c r="S165" s="13" t="s">
        <v>23</v>
      </c>
      <c r="T165" s="13" t="s">
        <v>240</v>
      </c>
      <c r="U165" s="13" t="s">
        <v>240</v>
      </c>
      <c r="V165" s="13" t="s">
        <v>240</v>
      </c>
      <c r="W165" s="13" t="s">
        <v>240</v>
      </c>
      <c r="X165" s="14">
        <v>44005.425694444442</v>
      </c>
      <c r="Y165" s="13" t="s">
        <v>18</v>
      </c>
      <c r="Z165" s="15">
        <v>329</v>
      </c>
      <c r="AA165" s="13" t="s">
        <v>25</v>
      </c>
      <c r="AB165" s="13" t="s">
        <v>20</v>
      </c>
      <c r="AC165" s="13" t="s">
        <v>21</v>
      </c>
      <c r="AD165" s="13" t="s">
        <v>21</v>
      </c>
      <c r="AE165" s="13" t="s">
        <v>22</v>
      </c>
      <c r="AF165" s="13" t="s">
        <v>21</v>
      </c>
      <c r="AG165" s="13"/>
      <c r="AH165" s="13"/>
      <c r="AI165" s="21" t="str">
        <f t="shared" si="10"/>
        <v>Yes</v>
      </c>
      <c r="AJ165" s="22">
        <f t="shared" si="11"/>
        <v>5.3269230769230766</v>
      </c>
      <c r="AK165" s="21" t="s">
        <v>362</v>
      </c>
    </row>
    <row r="166" spans="1:37" x14ac:dyDescent="0.3">
      <c r="A166" t="str">
        <f>INDEX('T3 PCBs'!$A$4:$A$53,MATCH(B166,'T3 PCBs'!$B$4:$B$53,0))</f>
        <v>7</v>
      </c>
      <c r="B166" s="13" t="s">
        <v>234</v>
      </c>
      <c r="C166" s="13" t="s">
        <v>235</v>
      </c>
      <c r="D166" s="13" t="s">
        <v>243</v>
      </c>
      <c r="E166" s="13" t="s">
        <v>244</v>
      </c>
      <c r="F166" s="13" t="s">
        <v>245</v>
      </c>
      <c r="G166" s="13" t="s">
        <v>246</v>
      </c>
      <c r="H166" s="14">
        <v>35039</v>
      </c>
      <c r="I166" s="13" t="s">
        <v>18</v>
      </c>
      <c r="J166" s="15">
        <v>450</v>
      </c>
      <c r="K166" s="13" t="s">
        <v>19</v>
      </c>
      <c r="L166" s="13" t="s">
        <v>20</v>
      </c>
      <c r="M166" s="13" t="s">
        <v>21</v>
      </c>
      <c r="N166" s="13" t="s">
        <v>21</v>
      </c>
      <c r="O166" s="13" t="s">
        <v>22</v>
      </c>
      <c r="P166" s="13" t="s">
        <v>21</v>
      </c>
      <c r="Q166" s="13"/>
      <c r="R166" s="13"/>
      <c r="S166" s="13" t="s">
        <v>23</v>
      </c>
      <c r="T166" s="13" t="s">
        <v>247</v>
      </c>
      <c r="U166" s="13" t="s">
        <v>247</v>
      </c>
      <c r="V166" s="13" t="s">
        <v>247</v>
      </c>
      <c r="W166" s="13" t="s">
        <v>247</v>
      </c>
      <c r="X166" s="14">
        <v>44006.46597222222</v>
      </c>
      <c r="Y166" s="13" t="s">
        <v>18</v>
      </c>
      <c r="Z166" s="15">
        <v>4</v>
      </c>
      <c r="AA166" s="13" t="s">
        <v>248</v>
      </c>
      <c r="AB166" s="13" t="s">
        <v>20</v>
      </c>
      <c r="AC166" s="13" t="s">
        <v>22</v>
      </c>
      <c r="AD166" s="13" t="s">
        <v>22</v>
      </c>
      <c r="AE166" s="13" t="s">
        <v>22</v>
      </c>
      <c r="AF166" s="13" t="s">
        <v>22</v>
      </c>
      <c r="AG166" s="13"/>
      <c r="AH166" s="13"/>
      <c r="AI166" s="21" t="str">
        <f t="shared" si="10"/>
        <v>Yes</v>
      </c>
      <c r="AJ166" s="22">
        <f t="shared" si="11"/>
        <v>-0.99111111111111116</v>
      </c>
      <c r="AK166" s="21" t="s">
        <v>360</v>
      </c>
    </row>
    <row r="167" spans="1:37" x14ac:dyDescent="0.3">
      <c r="A167" t="str">
        <f>INDEX('T3 PCBs'!$A$4:$A$53,MATCH(B167,'T3 PCBs'!$B$4:$B$53,0))</f>
        <v>7</v>
      </c>
      <c r="B167" s="13" t="s">
        <v>234</v>
      </c>
      <c r="C167" s="13" t="s">
        <v>235</v>
      </c>
      <c r="D167" s="13" t="s">
        <v>249</v>
      </c>
      <c r="E167" s="13" t="s">
        <v>250</v>
      </c>
      <c r="F167" s="13" t="s">
        <v>251</v>
      </c>
      <c r="G167" s="13" t="s">
        <v>252</v>
      </c>
      <c r="H167" s="14">
        <v>35039</v>
      </c>
      <c r="I167" s="13" t="s">
        <v>18</v>
      </c>
      <c r="J167" s="15">
        <v>852</v>
      </c>
      <c r="K167" s="13" t="s">
        <v>19</v>
      </c>
      <c r="L167" s="13" t="s">
        <v>20</v>
      </c>
      <c r="M167" s="13" t="s">
        <v>21</v>
      </c>
      <c r="N167" s="13" t="s">
        <v>21</v>
      </c>
      <c r="O167" s="13" t="s">
        <v>22</v>
      </c>
      <c r="P167" s="13" t="s">
        <v>21</v>
      </c>
      <c r="Q167" s="13"/>
      <c r="R167" s="13"/>
      <c r="S167" s="13" t="s">
        <v>23</v>
      </c>
      <c r="T167" s="13" t="s">
        <v>253</v>
      </c>
      <c r="U167" s="13" t="s">
        <v>253</v>
      </c>
      <c r="V167" s="13" t="s">
        <v>253</v>
      </c>
      <c r="W167" s="13" t="s">
        <v>253</v>
      </c>
      <c r="X167" s="14">
        <v>44005.443749999999</v>
      </c>
      <c r="Y167" s="13" t="s">
        <v>18</v>
      </c>
      <c r="Z167" s="15">
        <v>78</v>
      </c>
      <c r="AA167" s="13" t="s">
        <v>25</v>
      </c>
      <c r="AB167" s="13" t="s">
        <v>20</v>
      </c>
      <c r="AC167" s="13" t="s">
        <v>21</v>
      </c>
      <c r="AD167" s="13" t="s">
        <v>22</v>
      </c>
      <c r="AE167" s="13" t="s">
        <v>22</v>
      </c>
      <c r="AF167" s="13" t="s">
        <v>22</v>
      </c>
      <c r="AG167" s="13"/>
      <c r="AH167" s="13"/>
      <c r="AI167" s="21" t="str">
        <f t="shared" si="10"/>
        <v>Yes</v>
      </c>
      <c r="AJ167" s="22">
        <f t="shared" si="11"/>
        <v>-0.90845070422535212</v>
      </c>
      <c r="AK167" s="21" t="s">
        <v>360</v>
      </c>
    </row>
    <row r="168" spans="1:37" x14ac:dyDescent="0.3">
      <c r="A168" t="str">
        <f>INDEX('T3 PCBs'!$A$4:$A$53,MATCH(B168,'T3 PCBs'!$B$4:$B$53,0))</f>
        <v>7</v>
      </c>
      <c r="B168" s="13" t="s">
        <v>234</v>
      </c>
      <c r="C168" s="13" t="s">
        <v>235</v>
      </c>
      <c r="D168" s="13" t="s">
        <v>254</v>
      </c>
      <c r="E168" s="13" t="s">
        <v>255</v>
      </c>
      <c r="F168" s="13" t="s">
        <v>256</v>
      </c>
      <c r="G168" s="13" t="s">
        <v>257</v>
      </c>
      <c r="H168" s="14">
        <v>35038</v>
      </c>
      <c r="I168" s="13" t="s">
        <v>18</v>
      </c>
      <c r="J168" s="15">
        <v>301</v>
      </c>
      <c r="K168" s="13" t="s">
        <v>19</v>
      </c>
      <c r="L168" s="13" t="s">
        <v>20</v>
      </c>
      <c r="M168" s="13" t="s">
        <v>21</v>
      </c>
      <c r="N168" s="13" t="s">
        <v>21</v>
      </c>
      <c r="O168" s="13" t="s">
        <v>22</v>
      </c>
      <c r="P168" s="13" t="s">
        <v>21</v>
      </c>
      <c r="Q168" s="13"/>
      <c r="R168" s="13"/>
      <c r="S168" s="13" t="s">
        <v>23</v>
      </c>
      <c r="T168" s="13" t="s">
        <v>258</v>
      </c>
      <c r="U168" s="13" t="s">
        <v>258</v>
      </c>
      <c r="V168" s="13" t="s">
        <v>258</v>
      </c>
      <c r="W168" s="13" t="s">
        <v>258</v>
      </c>
      <c r="X168" s="14">
        <v>44006.48333333333</v>
      </c>
      <c r="Y168" s="13" t="s">
        <v>18</v>
      </c>
      <c r="Z168" s="15">
        <v>72.400000000000006</v>
      </c>
      <c r="AA168" s="13" t="s">
        <v>25</v>
      </c>
      <c r="AB168" s="13" t="s">
        <v>20</v>
      </c>
      <c r="AC168" s="13" t="s">
        <v>21</v>
      </c>
      <c r="AD168" s="13" t="s">
        <v>22</v>
      </c>
      <c r="AE168" s="13" t="s">
        <v>22</v>
      </c>
      <c r="AF168" s="13" t="s">
        <v>22</v>
      </c>
      <c r="AG168" s="13"/>
      <c r="AH168" s="13"/>
      <c r="AI168" s="21" t="str">
        <f t="shared" si="10"/>
        <v>Yes</v>
      </c>
      <c r="AJ168" s="22">
        <f t="shared" si="11"/>
        <v>-0.759468438538206</v>
      </c>
      <c r="AK168" s="21" t="s">
        <v>360</v>
      </c>
    </row>
    <row r="169" spans="1:37" x14ac:dyDescent="0.3">
      <c r="A169" t="str">
        <f>INDEX('T3 PCBs'!$A$4:$A$53,MATCH(B169,'T3 PCBs'!$B$4:$B$53,0))</f>
        <v>7</v>
      </c>
      <c r="B169" s="13" t="s">
        <v>234</v>
      </c>
      <c r="C169" s="13" t="s">
        <v>27</v>
      </c>
      <c r="D169" s="13" t="s">
        <v>259</v>
      </c>
      <c r="E169" s="13" t="s">
        <v>260</v>
      </c>
      <c r="F169" s="13" t="s">
        <v>261</v>
      </c>
      <c r="G169" s="13" t="s">
        <v>262</v>
      </c>
      <c r="H169" s="14">
        <v>38426</v>
      </c>
      <c r="I169" s="13" t="s">
        <v>18</v>
      </c>
      <c r="J169" s="15">
        <v>480</v>
      </c>
      <c r="K169" s="13" t="s">
        <v>19</v>
      </c>
      <c r="L169" s="13" t="s">
        <v>20</v>
      </c>
      <c r="M169" s="13" t="s">
        <v>21</v>
      </c>
      <c r="N169" s="13" t="s">
        <v>21</v>
      </c>
      <c r="O169" s="13" t="s">
        <v>22</v>
      </c>
      <c r="P169" s="13" t="s">
        <v>21</v>
      </c>
      <c r="Q169" s="13"/>
      <c r="R169" s="13"/>
      <c r="S169" s="13" t="s">
        <v>23</v>
      </c>
      <c r="T169" s="13" t="s">
        <v>263</v>
      </c>
      <c r="U169" s="13" t="s">
        <v>263</v>
      </c>
      <c r="V169" s="13" t="s">
        <v>263</v>
      </c>
      <c r="W169" s="13" t="s">
        <v>263</v>
      </c>
      <c r="X169" s="14">
        <v>44004.440972222219</v>
      </c>
      <c r="Y169" s="13" t="s">
        <v>18</v>
      </c>
      <c r="Z169" s="15">
        <v>126.7</v>
      </c>
      <c r="AA169" s="13" t="s">
        <v>25</v>
      </c>
      <c r="AB169" s="13" t="s">
        <v>20</v>
      </c>
      <c r="AC169" s="13" t="s">
        <v>21</v>
      </c>
      <c r="AD169" s="13" t="s">
        <v>21</v>
      </c>
      <c r="AE169" s="13" t="s">
        <v>22</v>
      </c>
      <c r="AF169" s="13" t="s">
        <v>21</v>
      </c>
      <c r="AG169" s="13"/>
      <c r="AH169" s="13"/>
      <c r="AI169" s="21" t="str">
        <f t="shared" si="10"/>
        <v>Yes</v>
      </c>
      <c r="AJ169" s="22">
        <f t="shared" si="11"/>
        <v>-0.73604166666666671</v>
      </c>
      <c r="AK169" s="21" t="s">
        <v>360</v>
      </c>
    </row>
    <row r="170" spans="1:37" x14ac:dyDescent="0.3">
      <c r="A170" t="str">
        <f>INDEX('T3 PCBs'!$A$4:$A$53,MATCH(B170,'T3 PCBs'!$B$4:$B$53,0))</f>
        <v>7</v>
      </c>
      <c r="B170" s="13" t="s">
        <v>234</v>
      </c>
      <c r="C170" s="13" t="s">
        <v>264</v>
      </c>
      <c r="D170" s="13" t="s">
        <v>265</v>
      </c>
      <c r="E170" s="13" t="s">
        <v>266</v>
      </c>
      <c r="F170" s="13" t="s">
        <v>267</v>
      </c>
      <c r="G170" s="13" t="s">
        <v>268</v>
      </c>
      <c r="H170" s="14">
        <v>37446</v>
      </c>
      <c r="I170" s="13" t="s">
        <v>18</v>
      </c>
      <c r="J170" s="15">
        <v>40</v>
      </c>
      <c r="K170" s="13" t="s">
        <v>25</v>
      </c>
      <c r="L170" s="13" t="s">
        <v>20</v>
      </c>
      <c r="M170" s="13" t="s">
        <v>21</v>
      </c>
      <c r="N170" s="13" t="s">
        <v>22</v>
      </c>
      <c r="O170" s="13" t="s">
        <v>22</v>
      </c>
      <c r="P170" s="13" t="s">
        <v>22</v>
      </c>
      <c r="Q170" s="13"/>
      <c r="R170" s="13"/>
      <c r="S170" s="13" t="s">
        <v>23</v>
      </c>
      <c r="T170" s="13" t="s">
        <v>269</v>
      </c>
      <c r="U170" s="13" t="s">
        <v>269</v>
      </c>
      <c r="V170" s="13" t="s">
        <v>269</v>
      </c>
      <c r="W170" s="13" t="s">
        <v>269</v>
      </c>
      <c r="X170" s="14">
        <v>44007.5</v>
      </c>
      <c r="Y170" s="13" t="s">
        <v>18</v>
      </c>
      <c r="Z170" s="15">
        <v>32.4</v>
      </c>
      <c r="AA170" s="13" t="s">
        <v>25</v>
      </c>
      <c r="AB170" s="13" t="s">
        <v>20</v>
      </c>
      <c r="AC170" s="13" t="s">
        <v>21</v>
      </c>
      <c r="AD170" s="13" t="s">
        <v>22</v>
      </c>
      <c r="AE170" s="13" t="s">
        <v>22</v>
      </c>
      <c r="AF170" s="13" t="s">
        <v>22</v>
      </c>
      <c r="AG170" s="13"/>
      <c r="AH170" s="13"/>
      <c r="AI170" s="21" t="str">
        <f t="shared" si="10"/>
        <v>No</v>
      </c>
      <c r="AJ170" s="22">
        <f t="shared" si="11"/>
        <v>-0.19000000000000003</v>
      </c>
      <c r="AK170" s="21" t="s">
        <v>359</v>
      </c>
    </row>
    <row r="171" spans="1:37" x14ac:dyDescent="0.3">
      <c r="A171" t="str">
        <f>INDEX('T3 PCBs'!$A$4:$A$53,MATCH(B171,'T3 PCBs'!$B$4:$B$53,0))</f>
        <v>7</v>
      </c>
      <c r="B171" s="13" t="s">
        <v>234</v>
      </c>
      <c r="C171" s="13" t="s">
        <v>270</v>
      </c>
      <c r="D171" s="13" t="s">
        <v>271</v>
      </c>
      <c r="E171" s="13" t="s">
        <v>272</v>
      </c>
      <c r="F171" s="13" t="s">
        <v>273</v>
      </c>
      <c r="G171" s="13" t="s">
        <v>274</v>
      </c>
      <c r="H171" s="14">
        <v>34568</v>
      </c>
      <c r="I171" s="13" t="s">
        <v>18</v>
      </c>
      <c r="J171" s="15">
        <v>377</v>
      </c>
      <c r="K171" s="13" t="s">
        <v>19</v>
      </c>
      <c r="L171" s="13" t="s">
        <v>20</v>
      </c>
      <c r="M171" s="13" t="s">
        <v>21</v>
      </c>
      <c r="N171" s="13" t="s">
        <v>21</v>
      </c>
      <c r="O171" s="13" t="s">
        <v>22</v>
      </c>
      <c r="P171" s="13" t="s">
        <v>21</v>
      </c>
      <c r="Q171" s="13"/>
      <c r="R171" s="13"/>
      <c r="S171" s="13" t="s">
        <v>23</v>
      </c>
      <c r="T171" s="13" t="s">
        <v>275</v>
      </c>
      <c r="U171" s="13" t="s">
        <v>275</v>
      </c>
      <c r="V171" s="13" t="s">
        <v>275</v>
      </c>
      <c r="W171" s="13" t="s">
        <v>275</v>
      </c>
      <c r="X171" s="14">
        <v>44012.311805555553</v>
      </c>
      <c r="Y171" s="13" t="s">
        <v>18</v>
      </c>
      <c r="Z171" s="15">
        <v>108</v>
      </c>
      <c r="AA171" s="13" t="s">
        <v>25</v>
      </c>
      <c r="AB171" s="13" t="s">
        <v>20</v>
      </c>
      <c r="AC171" s="13" t="s">
        <v>21</v>
      </c>
      <c r="AD171" s="13" t="s">
        <v>22</v>
      </c>
      <c r="AE171" s="13" t="s">
        <v>22</v>
      </c>
      <c r="AF171" s="13" t="s">
        <v>22</v>
      </c>
      <c r="AG171" s="13"/>
      <c r="AH171" s="13"/>
      <c r="AI171" s="21" t="str">
        <f t="shared" si="10"/>
        <v>Yes</v>
      </c>
      <c r="AJ171" s="22">
        <f t="shared" si="11"/>
        <v>-0.71352785145888598</v>
      </c>
      <c r="AK171" s="21" t="s">
        <v>360</v>
      </c>
    </row>
    <row r="172" spans="1:37" x14ac:dyDescent="0.3">
      <c r="A172" t="str">
        <f>INDEX('T3 PCBs'!$A$4:$A$53,MATCH(B172,'T3 PCBs'!$B$4:$B$53,0))</f>
        <v>7</v>
      </c>
      <c r="B172" s="13" t="s">
        <v>276</v>
      </c>
      <c r="C172" s="13" t="s">
        <v>270</v>
      </c>
      <c r="D172" s="13" t="s">
        <v>277</v>
      </c>
      <c r="E172" s="13" t="s">
        <v>278</v>
      </c>
      <c r="F172" s="13" t="s">
        <v>279</v>
      </c>
      <c r="G172" s="13" t="s">
        <v>280</v>
      </c>
      <c r="H172" s="14">
        <v>34564</v>
      </c>
      <c r="I172" s="13" t="s">
        <v>18</v>
      </c>
      <c r="J172" s="15">
        <v>96</v>
      </c>
      <c r="K172" s="13" t="s">
        <v>19</v>
      </c>
      <c r="L172" s="13" t="s">
        <v>20</v>
      </c>
      <c r="M172" s="13" t="s">
        <v>21</v>
      </c>
      <c r="N172" s="13" t="s">
        <v>22</v>
      </c>
      <c r="O172" s="13" t="s">
        <v>22</v>
      </c>
      <c r="P172" s="13" t="s">
        <v>22</v>
      </c>
      <c r="Q172" s="13"/>
      <c r="R172" s="13"/>
      <c r="S172" s="13" t="s">
        <v>23</v>
      </c>
      <c r="T172" s="13" t="s">
        <v>281</v>
      </c>
      <c r="U172" s="13" t="s">
        <v>281</v>
      </c>
      <c r="V172" s="13" t="s">
        <v>281</v>
      </c>
      <c r="W172" s="13" t="s">
        <v>281</v>
      </c>
      <c r="X172" s="14">
        <v>43999.482638888891</v>
      </c>
      <c r="Y172" s="13" t="s">
        <v>18</v>
      </c>
      <c r="Z172" s="15">
        <v>107.5</v>
      </c>
      <c r="AA172" s="13" t="s">
        <v>25</v>
      </c>
      <c r="AB172" s="13" t="s">
        <v>20</v>
      </c>
      <c r="AC172" s="13" t="s">
        <v>21</v>
      </c>
      <c r="AD172" s="13" t="s">
        <v>22</v>
      </c>
      <c r="AE172" s="13" t="s">
        <v>22</v>
      </c>
      <c r="AF172" s="13" t="s">
        <v>22</v>
      </c>
      <c r="AG172" s="13"/>
      <c r="AH172" s="13"/>
      <c r="AI172" s="21" t="str">
        <f t="shared" si="10"/>
        <v>No</v>
      </c>
      <c r="AJ172" s="22">
        <f t="shared" si="11"/>
        <v>0.11979166666666667</v>
      </c>
      <c r="AK172" s="21" t="s">
        <v>359</v>
      </c>
    </row>
  </sheetData>
  <autoFilter ref="B2:AK172" xr:uid="{8CBE71A9-8357-4BCC-B8FF-7EFAC5B9A461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A026-D8CD-4B3D-ABC0-956D4512AEFE}">
  <sheetPr>
    <tabColor indexed="12"/>
  </sheetPr>
  <dimension ref="A1:B16"/>
  <sheetViews>
    <sheetView workbookViewId="0">
      <selection activeCell="H15" sqref="H15"/>
    </sheetView>
  </sheetViews>
  <sheetFormatPr defaultRowHeight="15.6" x14ac:dyDescent="0.3"/>
  <cols>
    <col min="1" max="1" width="18.109375" style="2" bestFit="1" customWidth="1"/>
    <col min="2" max="2" width="71.5546875" style="2" customWidth="1"/>
    <col min="3" max="3" width="11.5546875" style="2" customWidth="1"/>
    <col min="4" max="256" width="9.109375" style="2"/>
    <col min="257" max="257" width="18.109375" style="2" bestFit="1" customWidth="1"/>
    <col min="258" max="258" width="56.33203125" style="2" customWidth="1"/>
    <col min="259" max="259" width="54.109375" style="2" bestFit="1" customWidth="1"/>
    <col min="260" max="512" width="9.109375" style="2"/>
    <col min="513" max="513" width="18.109375" style="2" bestFit="1" customWidth="1"/>
    <col min="514" max="514" width="56.33203125" style="2" customWidth="1"/>
    <col min="515" max="515" width="54.109375" style="2" bestFit="1" customWidth="1"/>
    <col min="516" max="768" width="9.109375" style="2"/>
    <col min="769" max="769" width="18.109375" style="2" bestFit="1" customWidth="1"/>
    <col min="770" max="770" width="56.33203125" style="2" customWidth="1"/>
    <col min="771" max="771" width="54.109375" style="2" bestFit="1" customWidth="1"/>
    <col min="772" max="1024" width="9.109375" style="2"/>
    <col min="1025" max="1025" width="18.109375" style="2" bestFit="1" customWidth="1"/>
    <col min="1026" max="1026" width="56.33203125" style="2" customWidth="1"/>
    <col min="1027" max="1027" width="54.109375" style="2" bestFit="1" customWidth="1"/>
    <col min="1028" max="1280" width="9.109375" style="2"/>
    <col min="1281" max="1281" width="18.109375" style="2" bestFit="1" customWidth="1"/>
    <col min="1282" max="1282" width="56.33203125" style="2" customWidth="1"/>
    <col min="1283" max="1283" width="54.109375" style="2" bestFit="1" customWidth="1"/>
    <col min="1284" max="1536" width="9.109375" style="2"/>
    <col min="1537" max="1537" width="18.109375" style="2" bestFit="1" customWidth="1"/>
    <col min="1538" max="1538" width="56.33203125" style="2" customWidth="1"/>
    <col min="1539" max="1539" width="54.109375" style="2" bestFit="1" customWidth="1"/>
    <col min="1540" max="1792" width="9.109375" style="2"/>
    <col min="1793" max="1793" width="18.109375" style="2" bestFit="1" customWidth="1"/>
    <col min="1794" max="1794" width="56.33203125" style="2" customWidth="1"/>
    <col min="1795" max="1795" width="54.109375" style="2" bestFit="1" customWidth="1"/>
    <col min="1796" max="2048" width="9.109375" style="2"/>
    <col min="2049" max="2049" width="18.109375" style="2" bestFit="1" customWidth="1"/>
    <col min="2050" max="2050" width="56.33203125" style="2" customWidth="1"/>
    <col min="2051" max="2051" width="54.109375" style="2" bestFit="1" customWidth="1"/>
    <col min="2052" max="2304" width="9.109375" style="2"/>
    <col min="2305" max="2305" width="18.109375" style="2" bestFit="1" customWidth="1"/>
    <col min="2306" max="2306" width="56.33203125" style="2" customWidth="1"/>
    <col min="2307" max="2307" width="54.109375" style="2" bestFit="1" customWidth="1"/>
    <col min="2308" max="2560" width="9.109375" style="2"/>
    <col min="2561" max="2561" width="18.109375" style="2" bestFit="1" customWidth="1"/>
    <col min="2562" max="2562" width="56.33203125" style="2" customWidth="1"/>
    <col min="2563" max="2563" width="54.109375" style="2" bestFit="1" customWidth="1"/>
    <col min="2564" max="2816" width="9.109375" style="2"/>
    <col min="2817" max="2817" width="18.109375" style="2" bestFit="1" customWidth="1"/>
    <col min="2818" max="2818" width="56.33203125" style="2" customWidth="1"/>
    <col min="2819" max="2819" width="54.109375" style="2" bestFit="1" customWidth="1"/>
    <col min="2820" max="3072" width="9.109375" style="2"/>
    <col min="3073" max="3073" width="18.109375" style="2" bestFit="1" customWidth="1"/>
    <col min="3074" max="3074" width="56.33203125" style="2" customWidth="1"/>
    <col min="3075" max="3075" width="54.109375" style="2" bestFit="1" customWidth="1"/>
    <col min="3076" max="3328" width="9.109375" style="2"/>
    <col min="3329" max="3329" width="18.109375" style="2" bestFit="1" customWidth="1"/>
    <col min="3330" max="3330" width="56.33203125" style="2" customWidth="1"/>
    <col min="3331" max="3331" width="54.109375" style="2" bestFit="1" customWidth="1"/>
    <col min="3332" max="3584" width="9.109375" style="2"/>
    <col min="3585" max="3585" width="18.109375" style="2" bestFit="1" customWidth="1"/>
    <col min="3586" max="3586" width="56.33203125" style="2" customWidth="1"/>
    <col min="3587" max="3587" width="54.109375" style="2" bestFit="1" customWidth="1"/>
    <col min="3588" max="3840" width="9.109375" style="2"/>
    <col min="3841" max="3841" width="18.109375" style="2" bestFit="1" customWidth="1"/>
    <col min="3842" max="3842" width="56.33203125" style="2" customWidth="1"/>
    <col min="3843" max="3843" width="54.109375" style="2" bestFit="1" customWidth="1"/>
    <col min="3844" max="4096" width="9.109375" style="2"/>
    <col min="4097" max="4097" width="18.109375" style="2" bestFit="1" customWidth="1"/>
    <col min="4098" max="4098" width="56.33203125" style="2" customWidth="1"/>
    <col min="4099" max="4099" width="54.109375" style="2" bestFit="1" customWidth="1"/>
    <col min="4100" max="4352" width="9.109375" style="2"/>
    <col min="4353" max="4353" width="18.109375" style="2" bestFit="1" customWidth="1"/>
    <col min="4354" max="4354" width="56.33203125" style="2" customWidth="1"/>
    <col min="4355" max="4355" width="54.109375" style="2" bestFit="1" customWidth="1"/>
    <col min="4356" max="4608" width="9.109375" style="2"/>
    <col min="4609" max="4609" width="18.109375" style="2" bestFit="1" customWidth="1"/>
    <col min="4610" max="4610" width="56.33203125" style="2" customWidth="1"/>
    <col min="4611" max="4611" width="54.109375" style="2" bestFit="1" customWidth="1"/>
    <col min="4612" max="4864" width="9.109375" style="2"/>
    <col min="4865" max="4865" width="18.109375" style="2" bestFit="1" customWidth="1"/>
    <col min="4866" max="4866" width="56.33203125" style="2" customWidth="1"/>
    <col min="4867" max="4867" width="54.109375" style="2" bestFit="1" customWidth="1"/>
    <col min="4868" max="5120" width="9.109375" style="2"/>
    <col min="5121" max="5121" width="18.109375" style="2" bestFit="1" customWidth="1"/>
    <col min="5122" max="5122" width="56.33203125" style="2" customWidth="1"/>
    <col min="5123" max="5123" width="54.109375" style="2" bestFit="1" customWidth="1"/>
    <col min="5124" max="5376" width="9.109375" style="2"/>
    <col min="5377" max="5377" width="18.109375" style="2" bestFit="1" customWidth="1"/>
    <col min="5378" max="5378" width="56.33203125" style="2" customWidth="1"/>
    <col min="5379" max="5379" width="54.109375" style="2" bestFit="1" customWidth="1"/>
    <col min="5380" max="5632" width="9.109375" style="2"/>
    <col min="5633" max="5633" width="18.109375" style="2" bestFit="1" customWidth="1"/>
    <col min="5634" max="5634" width="56.33203125" style="2" customWidth="1"/>
    <col min="5635" max="5635" width="54.109375" style="2" bestFit="1" customWidth="1"/>
    <col min="5636" max="5888" width="9.109375" style="2"/>
    <col min="5889" max="5889" width="18.109375" style="2" bestFit="1" customWidth="1"/>
    <col min="5890" max="5890" width="56.33203125" style="2" customWidth="1"/>
    <col min="5891" max="5891" width="54.109375" style="2" bestFit="1" customWidth="1"/>
    <col min="5892" max="6144" width="9.109375" style="2"/>
    <col min="6145" max="6145" width="18.109375" style="2" bestFit="1" customWidth="1"/>
    <col min="6146" max="6146" width="56.33203125" style="2" customWidth="1"/>
    <col min="6147" max="6147" width="54.109375" style="2" bestFit="1" customWidth="1"/>
    <col min="6148" max="6400" width="9.109375" style="2"/>
    <col min="6401" max="6401" width="18.109375" style="2" bestFit="1" customWidth="1"/>
    <col min="6402" max="6402" width="56.33203125" style="2" customWidth="1"/>
    <col min="6403" max="6403" width="54.109375" style="2" bestFit="1" customWidth="1"/>
    <col min="6404" max="6656" width="9.109375" style="2"/>
    <col min="6657" max="6657" width="18.109375" style="2" bestFit="1" customWidth="1"/>
    <col min="6658" max="6658" width="56.33203125" style="2" customWidth="1"/>
    <col min="6659" max="6659" width="54.109375" style="2" bestFit="1" customWidth="1"/>
    <col min="6660" max="6912" width="9.109375" style="2"/>
    <col min="6913" max="6913" width="18.109375" style="2" bestFit="1" customWidth="1"/>
    <col min="6914" max="6914" width="56.33203125" style="2" customWidth="1"/>
    <col min="6915" max="6915" width="54.109375" style="2" bestFit="1" customWidth="1"/>
    <col min="6916" max="7168" width="9.109375" style="2"/>
    <col min="7169" max="7169" width="18.109375" style="2" bestFit="1" customWidth="1"/>
    <col min="7170" max="7170" width="56.33203125" style="2" customWidth="1"/>
    <col min="7171" max="7171" width="54.109375" style="2" bestFit="1" customWidth="1"/>
    <col min="7172" max="7424" width="9.109375" style="2"/>
    <col min="7425" max="7425" width="18.109375" style="2" bestFit="1" customWidth="1"/>
    <col min="7426" max="7426" width="56.33203125" style="2" customWidth="1"/>
    <col min="7427" max="7427" width="54.109375" style="2" bestFit="1" customWidth="1"/>
    <col min="7428" max="7680" width="9.109375" style="2"/>
    <col min="7681" max="7681" width="18.109375" style="2" bestFit="1" customWidth="1"/>
    <col min="7682" max="7682" width="56.33203125" style="2" customWidth="1"/>
    <col min="7683" max="7683" width="54.109375" style="2" bestFit="1" customWidth="1"/>
    <col min="7684" max="7936" width="9.109375" style="2"/>
    <col min="7937" max="7937" width="18.109375" style="2" bestFit="1" customWidth="1"/>
    <col min="7938" max="7938" width="56.33203125" style="2" customWidth="1"/>
    <col min="7939" max="7939" width="54.109375" style="2" bestFit="1" customWidth="1"/>
    <col min="7940" max="8192" width="9.109375" style="2"/>
    <col min="8193" max="8193" width="18.109375" style="2" bestFit="1" customWidth="1"/>
    <col min="8194" max="8194" width="56.33203125" style="2" customWidth="1"/>
    <col min="8195" max="8195" width="54.109375" style="2" bestFit="1" customWidth="1"/>
    <col min="8196" max="8448" width="9.109375" style="2"/>
    <col min="8449" max="8449" width="18.109375" style="2" bestFit="1" customWidth="1"/>
    <col min="8450" max="8450" width="56.33203125" style="2" customWidth="1"/>
    <col min="8451" max="8451" width="54.109375" style="2" bestFit="1" customWidth="1"/>
    <col min="8452" max="8704" width="9.109375" style="2"/>
    <col min="8705" max="8705" width="18.109375" style="2" bestFit="1" customWidth="1"/>
    <col min="8706" max="8706" width="56.33203125" style="2" customWidth="1"/>
    <col min="8707" max="8707" width="54.109375" style="2" bestFit="1" customWidth="1"/>
    <col min="8708" max="8960" width="9.109375" style="2"/>
    <col min="8961" max="8961" width="18.109375" style="2" bestFit="1" customWidth="1"/>
    <col min="8962" max="8962" width="56.33203125" style="2" customWidth="1"/>
    <col min="8963" max="8963" width="54.109375" style="2" bestFit="1" customWidth="1"/>
    <col min="8964" max="9216" width="9.109375" style="2"/>
    <col min="9217" max="9217" width="18.109375" style="2" bestFit="1" customWidth="1"/>
    <col min="9218" max="9218" width="56.33203125" style="2" customWidth="1"/>
    <col min="9219" max="9219" width="54.109375" style="2" bestFit="1" customWidth="1"/>
    <col min="9220" max="9472" width="9.109375" style="2"/>
    <col min="9473" max="9473" width="18.109375" style="2" bestFit="1" customWidth="1"/>
    <col min="9474" max="9474" width="56.33203125" style="2" customWidth="1"/>
    <col min="9475" max="9475" width="54.109375" style="2" bestFit="1" customWidth="1"/>
    <col min="9476" max="9728" width="9.109375" style="2"/>
    <col min="9729" max="9729" width="18.109375" style="2" bestFit="1" customWidth="1"/>
    <col min="9730" max="9730" width="56.33203125" style="2" customWidth="1"/>
    <col min="9731" max="9731" width="54.109375" style="2" bestFit="1" customWidth="1"/>
    <col min="9732" max="9984" width="9.109375" style="2"/>
    <col min="9985" max="9985" width="18.109375" style="2" bestFit="1" customWidth="1"/>
    <col min="9986" max="9986" width="56.33203125" style="2" customWidth="1"/>
    <col min="9987" max="9987" width="54.109375" style="2" bestFit="1" customWidth="1"/>
    <col min="9988" max="10240" width="9.109375" style="2"/>
    <col min="10241" max="10241" width="18.109375" style="2" bestFit="1" customWidth="1"/>
    <col min="10242" max="10242" width="56.33203125" style="2" customWidth="1"/>
    <col min="10243" max="10243" width="54.109375" style="2" bestFit="1" customWidth="1"/>
    <col min="10244" max="10496" width="9.109375" style="2"/>
    <col min="10497" max="10497" width="18.109375" style="2" bestFit="1" customWidth="1"/>
    <col min="10498" max="10498" width="56.33203125" style="2" customWidth="1"/>
    <col min="10499" max="10499" width="54.109375" style="2" bestFit="1" customWidth="1"/>
    <col min="10500" max="10752" width="9.109375" style="2"/>
    <col min="10753" max="10753" width="18.109375" style="2" bestFit="1" customWidth="1"/>
    <col min="10754" max="10754" width="56.33203125" style="2" customWidth="1"/>
    <col min="10755" max="10755" width="54.109375" style="2" bestFit="1" customWidth="1"/>
    <col min="10756" max="11008" width="9.109375" style="2"/>
    <col min="11009" max="11009" width="18.109375" style="2" bestFit="1" customWidth="1"/>
    <col min="11010" max="11010" width="56.33203125" style="2" customWidth="1"/>
    <col min="11011" max="11011" width="54.109375" style="2" bestFit="1" customWidth="1"/>
    <col min="11012" max="11264" width="9.109375" style="2"/>
    <col min="11265" max="11265" width="18.109375" style="2" bestFit="1" customWidth="1"/>
    <col min="11266" max="11266" width="56.33203125" style="2" customWidth="1"/>
    <col min="11267" max="11267" width="54.109375" style="2" bestFit="1" customWidth="1"/>
    <col min="11268" max="11520" width="9.109375" style="2"/>
    <col min="11521" max="11521" width="18.109375" style="2" bestFit="1" customWidth="1"/>
    <col min="11522" max="11522" width="56.33203125" style="2" customWidth="1"/>
    <col min="11523" max="11523" width="54.109375" style="2" bestFit="1" customWidth="1"/>
    <col min="11524" max="11776" width="9.109375" style="2"/>
    <col min="11777" max="11777" width="18.109375" style="2" bestFit="1" customWidth="1"/>
    <col min="11778" max="11778" width="56.33203125" style="2" customWidth="1"/>
    <col min="11779" max="11779" width="54.109375" style="2" bestFit="1" customWidth="1"/>
    <col min="11780" max="12032" width="9.109375" style="2"/>
    <col min="12033" max="12033" width="18.109375" style="2" bestFit="1" customWidth="1"/>
    <col min="12034" max="12034" width="56.33203125" style="2" customWidth="1"/>
    <col min="12035" max="12035" width="54.109375" style="2" bestFit="1" customWidth="1"/>
    <col min="12036" max="12288" width="9.109375" style="2"/>
    <col min="12289" max="12289" width="18.109375" style="2" bestFit="1" customWidth="1"/>
    <col min="12290" max="12290" width="56.33203125" style="2" customWidth="1"/>
    <col min="12291" max="12291" width="54.109375" style="2" bestFit="1" customWidth="1"/>
    <col min="12292" max="12544" width="9.109375" style="2"/>
    <col min="12545" max="12545" width="18.109375" style="2" bestFit="1" customWidth="1"/>
    <col min="12546" max="12546" width="56.33203125" style="2" customWidth="1"/>
    <col min="12547" max="12547" width="54.109375" style="2" bestFit="1" customWidth="1"/>
    <col min="12548" max="12800" width="9.109375" style="2"/>
    <col min="12801" max="12801" width="18.109375" style="2" bestFit="1" customWidth="1"/>
    <col min="12802" max="12802" width="56.33203125" style="2" customWidth="1"/>
    <col min="12803" max="12803" width="54.109375" style="2" bestFit="1" customWidth="1"/>
    <col min="12804" max="13056" width="9.109375" style="2"/>
    <col min="13057" max="13057" width="18.109375" style="2" bestFit="1" customWidth="1"/>
    <col min="13058" max="13058" width="56.33203125" style="2" customWidth="1"/>
    <col min="13059" max="13059" width="54.109375" style="2" bestFit="1" customWidth="1"/>
    <col min="13060" max="13312" width="9.109375" style="2"/>
    <col min="13313" max="13313" width="18.109375" style="2" bestFit="1" customWidth="1"/>
    <col min="13314" max="13314" width="56.33203125" style="2" customWidth="1"/>
    <col min="13315" max="13315" width="54.109375" style="2" bestFit="1" customWidth="1"/>
    <col min="13316" max="13568" width="9.109375" style="2"/>
    <col min="13569" max="13569" width="18.109375" style="2" bestFit="1" customWidth="1"/>
    <col min="13570" max="13570" width="56.33203125" style="2" customWidth="1"/>
    <col min="13571" max="13571" width="54.109375" style="2" bestFit="1" customWidth="1"/>
    <col min="13572" max="13824" width="9.109375" style="2"/>
    <col min="13825" max="13825" width="18.109375" style="2" bestFit="1" customWidth="1"/>
    <col min="13826" max="13826" width="56.33203125" style="2" customWidth="1"/>
    <col min="13827" max="13827" width="54.109375" style="2" bestFit="1" customWidth="1"/>
    <col min="13828" max="14080" width="9.109375" style="2"/>
    <col min="14081" max="14081" width="18.109375" style="2" bestFit="1" customWidth="1"/>
    <col min="14082" max="14082" width="56.33203125" style="2" customWidth="1"/>
    <col min="14083" max="14083" width="54.109375" style="2" bestFit="1" customWidth="1"/>
    <col min="14084" max="14336" width="9.109375" style="2"/>
    <col min="14337" max="14337" width="18.109375" style="2" bestFit="1" customWidth="1"/>
    <col min="14338" max="14338" width="56.33203125" style="2" customWidth="1"/>
    <col min="14339" max="14339" width="54.109375" style="2" bestFit="1" customWidth="1"/>
    <col min="14340" max="14592" width="9.109375" style="2"/>
    <col min="14593" max="14593" width="18.109375" style="2" bestFit="1" customWidth="1"/>
    <col min="14594" max="14594" width="56.33203125" style="2" customWidth="1"/>
    <col min="14595" max="14595" width="54.109375" style="2" bestFit="1" customWidth="1"/>
    <col min="14596" max="14848" width="9.109375" style="2"/>
    <col min="14849" max="14849" width="18.109375" style="2" bestFit="1" customWidth="1"/>
    <col min="14850" max="14850" width="56.33203125" style="2" customWidth="1"/>
    <col min="14851" max="14851" width="54.109375" style="2" bestFit="1" customWidth="1"/>
    <col min="14852" max="15104" width="9.109375" style="2"/>
    <col min="15105" max="15105" width="18.109375" style="2" bestFit="1" customWidth="1"/>
    <col min="15106" max="15106" width="56.33203125" style="2" customWidth="1"/>
    <col min="15107" max="15107" width="54.109375" style="2" bestFit="1" customWidth="1"/>
    <col min="15108" max="15360" width="9.109375" style="2"/>
    <col min="15361" max="15361" width="18.109375" style="2" bestFit="1" customWidth="1"/>
    <col min="15362" max="15362" width="56.33203125" style="2" customWidth="1"/>
    <col min="15363" max="15363" width="54.109375" style="2" bestFit="1" customWidth="1"/>
    <col min="15364" max="15616" width="9.109375" style="2"/>
    <col min="15617" max="15617" width="18.109375" style="2" bestFit="1" customWidth="1"/>
    <col min="15618" max="15618" width="56.33203125" style="2" customWidth="1"/>
    <col min="15619" max="15619" width="54.109375" style="2" bestFit="1" customWidth="1"/>
    <col min="15620" max="15872" width="9.109375" style="2"/>
    <col min="15873" max="15873" width="18.109375" style="2" bestFit="1" customWidth="1"/>
    <col min="15874" max="15874" width="56.33203125" style="2" customWidth="1"/>
    <col min="15875" max="15875" width="54.109375" style="2" bestFit="1" customWidth="1"/>
    <col min="15876" max="16128" width="9.109375" style="2"/>
    <col min="16129" max="16129" width="18.109375" style="2" bestFit="1" customWidth="1"/>
    <col min="16130" max="16130" width="56.33203125" style="2" customWidth="1"/>
    <col min="16131" max="16131" width="54.109375" style="2" bestFit="1" customWidth="1"/>
    <col min="16132" max="16384" width="9.109375" style="2"/>
  </cols>
  <sheetData>
    <row r="1" spans="1:2" s="3" customFormat="1" x14ac:dyDescent="0.3">
      <c r="A1" s="2" t="s">
        <v>305</v>
      </c>
      <c r="B1" s="3" t="s">
        <v>318</v>
      </c>
    </row>
    <row r="2" spans="1:2" x14ac:dyDescent="0.3">
      <c r="A2" s="2" t="s">
        <v>306</v>
      </c>
      <c r="B2" s="2" t="s">
        <v>307</v>
      </c>
    </row>
    <row r="3" spans="1:2" x14ac:dyDescent="0.3">
      <c r="A3" s="2" t="s">
        <v>308</v>
      </c>
      <c r="B3" s="2" t="s">
        <v>309</v>
      </c>
    </row>
    <row r="4" spans="1:2" x14ac:dyDescent="0.3">
      <c r="A4" s="2" t="s">
        <v>310</v>
      </c>
      <c r="B4" s="4">
        <v>44172</v>
      </c>
    </row>
    <row r="5" spans="1:2" x14ac:dyDescent="0.3">
      <c r="A5" s="2" t="s">
        <v>311</v>
      </c>
      <c r="B5" s="5" t="s">
        <v>312</v>
      </c>
    </row>
    <row r="6" spans="1:2" x14ac:dyDescent="0.3">
      <c r="A6" s="2" t="s">
        <v>313</v>
      </c>
      <c r="B6" s="2" t="s">
        <v>351</v>
      </c>
    </row>
    <row r="9" spans="1:2" x14ac:dyDescent="0.3">
      <c r="A9" s="3" t="s">
        <v>314</v>
      </c>
    </row>
    <row r="10" spans="1:2" x14ac:dyDescent="0.3">
      <c r="A10" s="6" t="s">
        <v>319</v>
      </c>
      <c r="B10" s="2" t="s">
        <v>320</v>
      </c>
    </row>
    <row r="11" spans="1:2" x14ac:dyDescent="0.3">
      <c r="A11" s="6" t="s">
        <v>315</v>
      </c>
      <c r="B11" s="2" t="s">
        <v>321</v>
      </c>
    </row>
    <row r="12" spans="1:2" ht="31.2" x14ac:dyDescent="0.3">
      <c r="A12" s="7" t="s">
        <v>316</v>
      </c>
      <c r="B12" s="8" t="s">
        <v>368</v>
      </c>
    </row>
    <row r="13" spans="1:2" x14ac:dyDescent="0.3">
      <c r="B13" s="8"/>
    </row>
    <row r="15" spans="1:2" x14ac:dyDescent="0.3">
      <c r="A15" s="9" t="s">
        <v>317</v>
      </c>
    </row>
    <row r="16" spans="1:2" x14ac:dyDescent="0.3">
      <c r="A16" s="10"/>
    </row>
  </sheetData>
  <hyperlinks>
    <hyperlink ref="B5" r:id="rId1" xr:uid="{F156C95B-6AD6-4BB7-B890-AA0EBE38849A}"/>
  </hyperlinks>
  <pageMargins left="0.75" right="0.75" top="1" bottom="1" header="0.5" footer="0.5"/>
  <pageSetup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2-1B7D-4CDF-BD1F-DEDA3ED19E7A}">
  <dimension ref="A1:R5"/>
  <sheetViews>
    <sheetView workbookViewId="0">
      <selection activeCell="H15" sqref="H15"/>
    </sheetView>
  </sheetViews>
  <sheetFormatPr defaultRowHeight="14.4" x14ac:dyDescent="0.3"/>
  <cols>
    <col min="3" max="3" width="15.109375" bestFit="1" customWidth="1"/>
    <col min="5" max="5" width="12" customWidth="1"/>
    <col min="9" max="10" width="11.88671875" bestFit="1" customWidth="1"/>
  </cols>
  <sheetData>
    <row r="1" spans="1:18" x14ac:dyDescent="0.3">
      <c r="B1" s="107" t="s">
        <v>365</v>
      </c>
      <c r="C1" s="107"/>
      <c r="D1" s="107"/>
      <c r="E1" s="107"/>
      <c r="F1" s="107"/>
      <c r="G1" s="107"/>
      <c r="H1" s="107"/>
      <c r="I1" s="108" t="s">
        <v>356</v>
      </c>
      <c r="J1" s="108"/>
      <c r="K1" s="108"/>
      <c r="L1" s="108"/>
      <c r="M1" s="108"/>
      <c r="N1" s="108"/>
      <c r="O1" s="109"/>
      <c r="P1" s="110" t="s">
        <v>364</v>
      </c>
      <c r="Q1" s="110"/>
      <c r="R1" s="110"/>
    </row>
    <row r="2" spans="1:18" s="1" customFormat="1" ht="55.2" x14ac:dyDescent="0.3">
      <c r="A2" s="12" t="s">
        <v>322</v>
      </c>
      <c r="B2" s="19" t="s">
        <v>324</v>
      </c>
      <c r="C2" s="19" t="s">
        <v>330</v>
      </c>
      <c r="D2" s="19" t="s">
        <v>325</v>
      </c>
      <c r="E2" s="19" t="s">
        <v>366</v>
      </c>
      <c r="F2" s="19" t="s">
        <v>8</v>
      </c>
      <c r="G2" s="19" t="s">
        <v>329</v>
      </c>
      <c r="H2" s="19" t="s">
        <v>367</v>
      </c>
      <c r="I2" s="20" t="s">
        <v>2</v>
      </c>
      <c r="J2" s="20" t="s">
        <v>4</v>
      </c>
      <c r="K2" s="20" t="s">
        <v>5</v>
      </c>
      <c r="L2" s="20" t="s">
        <v>366</v>
      </c>
      <c r="M2" s="20" t="s">
        <v>8</v>
      </c>
      <c r="N2" s="20" t="s">
        <v>10</v>
      </c>
      <c r="O2" s="23" t="s">
        <v>367</v>
      </c>
      <c r="P2" s="24" t="s">
        <v>357</v>
      </c>
      <c r="Q2" s="24" t="s">
        <v>363</v>
      </c>
      <c r="R2" s="24" t="s">
        <v>358</v>
      </c>
    </row>
    <row r="3" spans="1:18" x14ac:dyDescent="0.3">
      <c r="A3" s="25" t="s">
        <v>95</v>
      </c>
      <c r="B3" s="25" t="s">
        <v>97</v>
      </c>
      <c r="C3" s="25" t="s">
        <v>99</v>
      </c>
      <c r="D3" s="26">
        <v>39014</v>
      </c>
      <c r="E3" s="27">
        <v>11.9</v>
      </c>
      <c r="F3" s="25" t="s">
        <v>25</v>
      </c>
      <c r="G3" s="25" t="s">
        <v>21</v>
      </c>
      <c r="H3" s="25" t="s">
        <v>22</v>
      </c>
      <c r="I3" s="25" t="s">
        <v>101</v>
      </c>
      <c r="J3" s="25" t="s">
        <v>101</v>
      </c>
      <c r="K3" s="26">
        <v>44008.425694444442</v>
      </c>
      <c r="L3" s="27">
        <v>17.7</v>
      </c>
      <c r="M3" s="25" t="s">
        <v>25</v>
      </c>
      <c r="N3" s="25" t="s">
        <v>21</v>
      </c>
      <c r="O3" s="25" t="s">
        <v>22</v>
      </c>
      <c r="P3" s="21" t="s">
        <v>22</v>
      </c>
      <c r="Q3" s="22">
        <f>(L3-E3)/E3</f>
        <v>0.48739495798319316</v>
      </c>
      <c r="R3" s="28" t="s">
        <v>359</v>
      </c>
    </row>
    <row r="4" spans="1:18" x14ac:dyDescent="0.3">
      <c r="A4" s="25" t="s">
        <v>102</v>
      </c>
      <c r="B4" s="25" t="s">
        <v>110</v>
      </c>
      <c r="C4" s="25" t="s">
        <v>112</v>
      </c>
      <c r="D4" s="26">
        <v>40752.573611111111</v>
      </c>
      <c r="E4" s="27">
        <v>8.56</v>
      </c>
      <c r="F4" s="25" t="s">
        <v>25</v>
      </c>
      <c r="G4" s="25" t="s">
        <v>21</v>
      </c>
      <c r="H4" s="25" t="s">
        <v>22</v>
      </c>
      <c r="I4" s="25" t="s">
        <v>113</v>
      </c>
      <c r="J4" s="25" t="s">
        <v>113</v>
      </c>
      <c r="K4" s="26">
        <v>44007.316666666666</v>
      </c>
      <c r="L4" s="27">
        <v>22.4</v>
      </c>
      <c r="M4" s="25" t="s">
        <v>25</v>
      </c>
      <c r="N4" s="25" t="s">
        <v>21</v>
      </c>
      <c r="O4" s="25" t="s">
        <v>22</v>
      </c>
      <c r="P4" s="21" t="s">
        <v>22</v>
      </c>
      <c r="Q4" s="22">
        <f>(L4-E4)/E4</f>
        <v>1.6168224299065417</v>
      </c>
      <c r="R4" s="28" t="s">
        <v>359</v>
      </c>
    </row>
    <row r="5" spans="1:18" x14ac:dyDescent="0.3">
      <c r="A5" s="25" t="s">
        <v>139</v>
      </c>
      <c r="B5" s="25" t="s">
        <v>140</v>
      </c>
      <c r="C5" s="25" t="s">
        <v>142</v>
      </c>
      <c r="D5" s="26">
        <v>38419</v>
      </c>
      <c r="E5" s="27">
        <v>8.2899999999999991</v>
      </c>
      <c r="F5" s="25" t="s">
        <v>25</v>
      </c>
      <c r="G5" s="25" t="s">
        <v>21</v>
      </c>
      <c r="H5" s="25" t="s">
        <v>22</v>
      </c>
      <c r="I5" s="25" t="s">
        <v>144</v>
      </c>
      <c r="J5" s="25" t="s">
        <v>144</v>
      </c>
      <c r="K5" s="26">
        <v>43999.600694444445</v>
      </c>
      <c r="L5" s="27">
        <v>2.66</v>
      </c>
      <c r="M5" s="25" t="s">
        <v>25</v>
      </c>
      <c r="N5" s="25" t="s">
        <v>21</v>
      </c>
      <c r="O5" s="25" t="s">
        <v>22</v>
      </c>
      <c r="P5" s="21" t="s">
        <v>22</v>
      </c>
      <c r="Q5" s="22">
        <f>(L5-E5)/E5</f>
        <v>-0.67913148371531962</v>
      </c>
      <c r="R5" s="28" t="s">
        <v>359</v>
      </c>
    </row>
  </sheetData>
  <mergeCells count="3">
    <mergeCell ref="B1:H1"/>
    <mergeCell ref="I1:O1"/>
    <mergeCell ref="P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B7F3E42081FC489BE799700830C072" ma:contentTypeVersion="0" ma:contentTypeDescription="Create a new document." ma:contentTypeScope="" ma:versionID="937f61287c571508226e2cb9386130c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7411FA-A6BB-4EB9-9E3A-532989E1B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7888D0-2DB7-4394-852C-DA024E7BA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BE71A7-6127-4CB5-9F4D-702312B78C27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T1 Sum</vt:lpstr>
      <vt:lpstr>T2 Areas</vt:lpstr>
      <vt:lpstr>T3 PCBs</vt:lpstr>
      <vt:lpstr>T4 As</vt:lpstr>
      <vt:lpstr>T5 cPAH</vt:lpstr>
      <vt:lpstr>T6 BEHP</vt:lpstr>
      <vt:lpstr>All_Data</vt:lpstr>
      <vt:lpstr>Notes</vt:lpstr>
      <vt:lpstr>DF TEQ</vt:lpstr>
      <vt:lpstr>'T2 Areas'!Print_Area</vt:lpstr>
      <vt:lpstr>'T3 PCBs'!Print_Titles</vt:lpstr>
      <vt:lpstr>'T4 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 Goffman</dc:creator>
  <cp:lastModifiedBy>Shana Schorsch</cp:lastModifiedBy>
  <cp:lastPrinted>2021-02-09T23:20:56Z</cp:lastPrinted>
  <dcterms:created xsi:type="dcterms:W3CDTF">2015-06-05T18:17:20Z</dcterms:created>
  <dcterms:modified xsi:type="dcterms:W3CDTF">2021-06-29T19:52:16Z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0x0101001BB7F3E42081FC489BE799700830C072</vt:lpwstr>
  </property>
</Properties>
</file>